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420" windowHeight="17100" tabRatio="894" activeTab="0"/>
  </bookViews>
  <sheets>
    <sheet name="Standings" sheetId="1" r:id="rId1"/>
    <sheet name="Update NS-Wk-1" sheetId="2" r:id="rId2"/>
    <sheet name="NS Wk-2" sheetId="3" r:id="rId3"/>
    <sheet name="NS Wk-3" sheetId="4" r:id="rId4"/>
    <sheet name="NS Wk-4" sheetId="5" r:id="rId5"/>
    <sheet name="NS Wk-5" sheetId="6" r:id="rId6"/>
    <sheet name="NS Wk6" sheetId="7" r:id="rId7"/>
    <sheet name="NS Wk7" sheetId="8" r:id="rId8"/>
    <sheet name="NS Wk 8" sheetId="9" r:id="rId9"/>
    <sheet name="NS Wk 9" sheetId="10" r:id="rId10"/>
    <sheet name="NS Wk 10" sheetId="11" r:id="rId11"/>
    <sheet name="NS Wk11" sheetId="12" r:id="rId12"/>
    <sheet name="NS Wk 12" sheetId="13" r:id="rId13"/>
  </sheets>
  <definedNames/>
  <calcPr fullCalcOnLoad="1"/>
</workbook>
</file>

<file path=xl/sharedStrings.xml><?xml version="1.0" encoding="utf-8"?>
<sst xmlns="http://schemas.openxmlformats.org/spreadsheetml/2006/main" count="1099" uniqueCount="175">
  <si>
    <t>W4IX</t>
  </si>
  <si>
    <t>IF</t>
  </si>
  <si>
    <t>W0BH/9</t>
  </si>
  <si>
    <t/>
  </si>
  <si>
    <t>SALTONSEA ARC</t>
  </si>
  <si>
    <t>GrandMesa</t>
  </si>
  <si>
    <t>Total Q's</t>
  </si>
  <si>
    <t>2006 NS Ladder Results - NS Ladder III</t>
  </si>
  <si>
    <t>Call</t>
  </si>
  <si>
    <t>Club</t>
  </si>
  <si>
    <t xml:space="preserve">Wk1 </t>
  </si>
  <si>
    <t>Wk2</t>
  </si>
  <si>
    <t>Total</t>
  </si>
  <si>
    <t>East of Mississippi River</t>
  </si>
  <si>
    <t>W9RE</t>
  </si>
  <si>
    <t>IN</t>
  </si>
  <si>
    <t>SMC</t>
  </si>
  <si>
    <t>N4AF</t>
  </si>
  <si>
    <t>NC</t>
  </si>
  <si>
    <t>PVRC</t>
  </si>
  <si>
    <t>N4OGW</t>
  </si>
  <si>
    <t>MS</t>
  </si>
  <si>
    <t>N9CK</t>
  </si>
  <si>
    <t>WI</t>
  </si>
  <si>
    <t>W4NZ</t>
  </si>
  <si>
    <t>TN</t>
  </si>
  <si>
    <t>TCG</t>
  </si>
  <si>
    <t>VA3NR</t>
  </si>
  <si>
    <t>ON</t>
  </si>
  <si>
    <t>WA1Z</t>
  </si>
  <si>
    <t>NH</t>
  </si>
  <si>
    <t>K3STX</t>
  </si>
  <si>
    <t>MD</t>
  </si>
  <si>
    <t>K8AJS</t>
  </si>
  <si>
    <t>OH</t>
  </si>
  <si>
    <t>Mad River RC</t>
  </si>
  <si>
    <t>-</t>
  </si>
  <si>
    <t>K1GU</t>
  </si>
  <si>
    <t>PA</t>
  </si>
  <si>
    <t>CTDXCC</t>
  </si>
  <si>
    <t>K4LW</t>
  </si>
  <si>
    <t>GA</t>
  </si>
  <si>
    <t>?</t>
  </si>
  <si>
    <t>K4LTA</t>
  </si>
  <si>
    <t>West of Mississippi River</t>
  </si>
  <si>
    <t>WD0T</t>
  </si>
  <si>
    <t>SD</t>
  </si>
  <si>
    <t>KQ7W</t>
  </si>
  <si>
    <t>WA</t>
  </si>
  <si>
    <t>Araucaria DX</t>
  </si>
  <si>
    <t>N3BB</t>
  </si>
  <si>
    <t>TX</t>
  </si>
  <si>
    <t>W0BH</t>
  </si>
  <si>
    <t>KS</t>
  </si>
  <si>
    <t>W7WHY</t>
  </si>
  <si>
    <t>OR</t>
  </si>
  <si>
    <t>NK7U(KL2A)</t>
  </si>
  <si>
    <t>NCCC</t>
  </si>
  <si>
    <t>K5OT</t>
  </si>
  <si>
    <t>W6SJ</t>
  </si>
  <si>
    <t>CA</t>
  </si>
  <si>
    <t>SCCC</t>
  </si>
  <si>
    <t>NG7Z</t>
  </si>
  <si>
    <t>VA7ST</t>
  </si>
  <si>
    <t>BC</t>
  </si>
  <si>
    <t>K0UK</t>
  </si>
  <si>
    <t>CO</t>
  </si>
  <si>
    <t>N7LOX</t>
  </si>
  <si>
    <t>NCCC in CA/NV</t>
  </si>
  <si>
    <t>N6RO</t>
  </si>
  <si>
    <t>N6ZFO</t>
  </si>
  <si>
    <t>K7NV</t>
  </si>
  <si>
    <t>W0YK</t>
  </si>
  <si>
    <t>N6WG (QRP)</t>
  </si>
  <si>
    <t>K6DGW</t>
  </si>
  <si>
    <t>W6ZZZ</t>
  </si>
  <si>
    <t>K6NV</t>
  </si>
  <si>
    <t>QSOs</t>
  </si>
  <si>
    <t>Mults</t>
  </si>
  <si>
    <t>Score</t>
  </si>
  <si>
    <t>N3BB/M</t>
  </si>
  <si>
    <t>QRP</t>
  </si>
  <si>
    <t>N6WG</t>
  </si>
  <si>
    <t>N3BB/M(QRP)</t>
  </si>
  <si>
    <t>OCC?</t>
  </si>
  <si>
    <t>YCCC</t>
  </si>
  <si>
    <t>W Wash DXC</t>
  </si>
  <si>
    <t xml:space="preserve">? </t>
  </si>
  <si>
    <t>&gt;15</t>
  </si>
  <si>
    <t>K4BAI</t>
  </si>
  <si>
    <t>SECC</t>
  </si>
  <si>
    <t>K8GU</t>
  </si>
  <si>
    <t>IL</t>
  </si>
  <si>
    <t>ND2T</t>
  </si>
  <si>
    <t>VA3ST</t>
  </si>
  <si>
    <t>KZ5OM</t>
  </si>
  <si>
    <t>K6LRN</t>
  </si>
  <si>
    <t>N7ON</t>
  </si>
  <si>
    <t>NV</t>
  </si>
  <si>
    <t>Wk3</t>
  </si>
  <si>
    <t>Latvian CC</t>
  </si>
  <si>
    <t>WVDXC</t>
  </si>
  <si>
    <t>K7SS</t>
  </si>
  <si>
    <t>W5JAW</t>
  </si>
  <si>
    <t>AJ1M</t>
  </si>
  <si>
    <t>Wk4</t>
  </si>
  <si>
    <t>Wk5</t>
  </si>
  <si>
    <t>CCO</t>
  </si>
  <si>
    <t>WV</t>
  </si>
  <si>
    <t>Wk6</t>
  </si>
  <si>
    <t>N2NL</t>
  </si>
  <si>
    <t>W4ATL</t>
  </si>
  <si>
    <t>QTH</t>
  </si>
  <si>
    <t>Western WA. DX Club</t>
  </si>
  <si>
    <t>N7OR</t>
  </si>
  <si>
    <t>West WA DX Club</t>
  </si>
  <si>
    <t>W8UE</t>
  </si>
  <si>
    <t>MI</t>
  </si>
  <si>
    <t>WB6S</t>
  </si>
  <si>
    <t>Grand Mesa Contesters of CO</t>
  </si>
  <si>
    <t>Wk7</t>
  </si>
  <si>
    <t>Wk8</t>
  </si>
  <si>
    <t>Average</t>
  </si>
  <si>
    <t>KU8E</t>
  </si>
  <si>
    <t>KO7X</t>
  </si>
  <si>
    <t>WY</t>
  </si>
  <si>
    <t xml:space="preserve">Grand Mesa </t>
  </si>
  <si>
    <t>W6NOW</t>
  </si>
  <si>
    <t>#Wks</t>
  </si>
  <si>
    <t>MRRC</t>
  </si>
  <si>
    <t>Grand Mesa</t>
  </si>
  <si>
    <t>21-Apr</t>
  </si>
  <si>
    <t>28-Apr</t>
  </si>
  <si>
    <t>5-May</t>
  </si>
  <si>
    <t>12-May</t>
  </si>
  <si>
    <t>19-May</t>
  </si>
  <si>
    <t>2-Jun</t>
  </si>
  <si>
    <t>9-Jun</t>
  </si>
  <si>
    <t>16-Jun</t>
  </si>
  <si>
    <t>Wk9</t>
  </si>
  <si>
    <t>23-Jun</t>
  </si>
  <si>
    <t>K4RO</t>
  </si>
  <si>
    <t>N2ZN</t>
  </si>
  <si>
    <t>NY</t>
  </si>
  <si>
    <t>N3BB/5</t>
  </si>
  <si>
    <t>NM</t>
  </si>
  <si>
    <t>N5RZ/M</t>
  </si>
  <si>
    <t xml:space="preserve">Number of Stations </t>
  </si>
  <si>
    <t>Submitting Scores</t>
  </si>
  <si>
    <t>Sum of All Scores</t>
  </si>
  <si>
    <t>N5RZ/m</t>
  </si>
  <si>
    <t>Wk10</t>
  </si>
  <si>
    <t>30-Jun</t>
  </si>
  <si>
    <t>KU5B</t>
  </si>
  <si>
    <t>K6UFO</t>
  </si>
  <si>
    <t>K5NA</t>
  </si>
  <si>
    <t>Wk11</t>
  </si>
  <si>
    <t>13-Jul</t>
  </si>
  <si>
    <t>(9 best)</t>
  </si>
  <si>
    <t>N4OX</t>
  </si>
  <si>
    <t>FL</t>
  </si>
  <si>
    <t>FCG</t>
  </si>
  <si>
    <t>N5DO</t>
  </si>
  <si>
    <t>KZ5OM(k6iii)</t>
  </si>
  <si>
    <t>WWDXC</t>
  </si>
  <si>
    <t>Stn</t>
  </si>
  <si>
    <t>Q's</t>
  </si>
  <si>
    <t>Mult</t>
  </si>
  <si>
    <t>K7ZSD(KL2A)</t>
  </si>
  <si>
    <t>MCC</t>
  </si>
  <si>
    <t>K6III</t>
  </si>
  <si>
    <t>Wk12</t>
  </si>
  <si>
    <t>20-Jul</t>
  </si>
  <si>
    <t>W0ETT</t>
  </si>
  <si>
    <t>NF4A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</si>
</sst>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trike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" fontId="1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A2" sqref="A2:IV2"/>
    </sheetView>
  </sheetViews>
  <sheetFormatPr defaultColWidth="8.8515625" defaultRowHeight="12.75"/>
  <cols>
    <col min="1" max="1" width="13.8515625" style="0" customWidth="1"/>
    <col min="2" max="2" width="6.140625" style="0" customWidth="1"/>
    <col min="3" max="3" width="10.8515625" style="0" customWidth="1"/>
    <col min="4" max="4" width="10.00390625" style="0" customWidth="1"/>
    <col min="5" max="5" width="8.8515625" style="0" customWidth="1"/>
    <col min="6" max="6" width="10.00390625" style="0" customWidth="1"/>
    <col min="7" max="11" width="10.00390625" style="8" customWidth="1"/>
    <col min="12" max="13" width="9.421875" style="8" customWidth="1"/>
    <col min="14" max="14" width="9.421875" style="10" customWidth="1"/>
    <col min="15" max="15" width="9.00390625" style="8" customWidth="1"/>
    <col min="16" max="16" width="10.421875" style="0" customWidth="1"/>
    <col min="17" max="17" width="5.28125" style="0" customWidth="1"/>
    <col min="18" max="18" width="9.140625" style="6" customWidth="1"/>
    <col min="19" max="19" width="4.421875" style="0" customWidth="1"/>
  </cols>
  <sheetData>
    <row r="1" ht="12">
      <c r="A1" t="s">
        <v>7</v>
      </c>
    </row>
    <row r="3" spans="1:18" ht="12">
      <c r="A3" s="1" t="s">
        <v>8</v>
      </c>
      <c r="B3" s="1"/>
      <c r="C3" s="2" t="s">
        <v>9</v>
      </c>
      <c r="D3" s="2" t="s">
        <v>10</v>
      </c>
      <c r="E3" s="2" t="s">
        <v>11</v>
      </c>
      <c r="F3" s="2" t="s">
        <v>99</v>
      </c>
      <c r="G3" s="2" t="s">
        <v>105</v>
      </c>
      <c r="H3" s="2" t="s">
        <v>106</v>
      </c>
      <c r="I3" s="2" t="s">
        <v>109</v>
      </c>
      <c r="J3" s="2" t="s">
        <v>120</v>
      </c>
      <c r="K3" s="2" t="s">
        <v>121</v>
      </c>
      <c r="L3" s="2" t="s">
        <v>139</v>
      </c>
      <c r="M3" s="2" t="s">
        <v>151</v>
      </c>
      <c r="N3" s="21" t="s">
        <v>156</v>
      </c>
      <c r="O3" s="2" t="s">
        <v>171</v>
      </c>
      <c r="P3" s="3" t="s">
        <v>12</v>
      </c>
      <c r="Q3" s="3" t="s">
        <v>128</v>
      </c>
      <c r="R3" s="3" t="s">
        <v>122</v>
      </c>
    </row>
    <row r="4" spans="3:17" ht="12">
      <c r="C4" s="4"/>
      <c r="D4" s="15" t="s">
        <v>131</v>
      </c>
      <c r="E4" s="15" t="s">
        <v>132</v>
      </c>
      <c r="F4" s="15" t="s">
        <v>133</v>
      </c>
      <c r="G4" s="15" t="s">
        <v>134</v>
      </c>
      <c r="H4" s="15" t="s">
        <v>135</v>
      </c>
      <c r="I4" s="15" t="s">
        <v>136</v>
      </c>
      <c r="J4" s="15" t="s">
        <v>137</v>
      </c>
      <c r="K4" s="15" t="s">
        <v>138</v>
      </c>
      <c r="L4" s="15" t="s">
        <v>140</v>
      </c>
      <c r="M4" s="15" t="s">
        <v>152</v>
      </c>
      <c r="N4" s="21" t="s">
        <v>157</v>
      </c>
      <c r="O4" s="15" t="s">
        <v>172</v>
      </c>
      <c r="P4" s="17" t="s">
        <v>158</v>
      </c>
      <c r="Q4" s="5"/>
    </row>
    <row r="5" spans="1:17" ht="12">
      <c r="A5" s="6" t="s">
        <v>13</v>
      </c>
      <c r="B5" s="6"/>
      <c r="C5" s="4"/>
      <c r="E5" s="5"/>
      <c r="F5" s="5"/>
      <c r="G5" s="5"/>
      <c r="H5" s="5"/>
      <c r="I5" s="5"/>
      <c r="J5" s="5"/>
      <c r="K5" s="5"/>
      <c r="L5" s="5"/>
      <c r="M5" s="5"/>
      <c r="O5" s="5"/>
      <c r="P5" s="5"/>
      <c r="Q5" s="5"/>
    </row>
    <row r="6" spans="1:18" ht="12">
      <c r="A6" t="s">
        <v>14</v>
      </c>
      <c r="B6" t="s">
        <v>15</v>
      </c>
      <c r="C6" s="4" t="s">
        <v>16</v>
      </c>
      <c r="D6" s="23">
        <v>1127</v>
      </c>
      <c r="E6" s="23">
        <v>1375</v>
      </c>
      <c r="F6" s="5">
        <v>1484</v>
      </c>
      <c r="G6" s="5">
        <v>1647</v>
      </c>
      <c r="H6" s="10" t="s">
        <v>36</v>
      </c>
      <c r="I6" s="10">
        <v>1728</v>
      </c>
      <c r="J6" s="10">
        <v>1680</v>
      </c>
      <c r="K6" s="10">
        <v>1650</v>
      </c>
      <c r="L6" s="10">
        <v>1375</v>
      </c>
      <c r="M6" s="10">
        <v>1696</v>
      </c>
      <c r="N6" s="10">
        <v>1590</v>
      </c>
      <c r="O6" s="19">
        <v>1914</v>
      </c>
      <c r="P6" s="7">
        <f>SUM(D6:O6)-1127-1375</f>
        <v>14764</v>
      </c>
      <c r="Q6" s="7">
        <f>COUNTIF(D6:O6,"&gt;0")</f>
        <v>11</v>
      </c>
      <c r="R6" s="14">
        <f>AVERAGE(D6:O6)</f>
        <v>1569.6363636363637</v>
      </c>
    </row>
    <row r="7" spans="1:18" ht="12">
      <c r="A7" t="s">
        <v>17</v>
      </c>
      <c r="B7" t="s">
        <v>18</v>
      </c>
      <c r="C7" s="4" t="s">
        <v>19</v>
      </c>
      <c r="D7" s="5">
        <v>1189</v>
      </c>
      <c r="E7" s="5">
        <v>1274</v>
      </c>
      <c r="F7" s="5">
        <v>1274</v>
      </c>
      <c r="G7" s="5">
        <v>1323</v>
      </c>
      <c r="H7" s="5">
        <v>392</v>
      </c>
      <c r="I7" s="5"/>
      <c r="J7" s="10"/>
      <c r="K7" s="10">
        <v>1248</v>
      </c>
      <c r="L7" s="10">
        <v>1275</v>
      </c>
      <c r="M7" s="10">
        <v>1560</v>
      </c>
      <c r="N7" s="10">
        <v>1643</v>
      </c>
      <c r="O7" s="19">
        <v>1920</v>
      </c>
      <c r="P7" s="7">
        <f>SUM(D7:O7)-392</f>
        <v>12706</v>
      </c>
      <c r="Q7" s="7">
        <f aca="true" t="shared" si="0" ref="Q7:Q29">COUNTIF(D7:O7,"&gt;0")</f>
        <v>10</v>
      </c>
      <c r="R7" s="14">
        <f aca="true" t="shared" si="1" ref="R7:R28">AVERAGE(D7:O7)</f>
        <v>1309.8</v>
      </c>
    </row>
    <row r="8" spans="1:18" ht="12">
      <c r="A8" t="s">
        <v>22</v>
      </c>
      <c r="B8" t="s">
        <v>23</v>
      </c>
      <c r="C8" s="4" t="s">
        <v>16</v>
      </c>
      <c r="D8" s="5">
        <v>1066</v>
      </c>
      <c r="E8" s="23">
        <v>900</v>
      </c>
      <c r="F8" s="5">
        <v>1075</v>
      </c>
      <c r="G8" s="8">
        <v>936</v>
      </c>
      <c r="H8" s="8">
        <v>1125</v>
      </c>
      <c r="I8" s="10">
        <v>1836</v>
      </c>
      <c r="J8" s="10">
        <v>1566</v>
      </c>
      <c r="K8" s="10">
        <v>1176</v>
      </c>
      <c r="L8" s="10">
        <v>1425</v>
      </c>
      <c r="M8" s="10"/>
      <c r="N8" s="10">
        <v>1056</v>
      </c>
      <c r="O8" s="20" t="s">
        <v>36</v>
      </c>
      <c r="P8" s="7">
        <f>SUM(D8:N8)-900</f>
        <v>11261</v>
      </c>
      <c r="Q8" s="7">
        <f t="shared" si="0"/>
        <v>10</v>
      </c>
      <c r="R8" s="14">
        <f t="shared" si="1"/>
        <v>1216.1</v>
      </c>
    </row>
    <row r="9" spans="1:18" ht="12">
      <c r="A9" t="s">
        <v>20</v>
      </c>
      <c r="B9" t="s">
        <v>21</v>
      </c>
      <c r="C9" s="4"/>
      <c r="D9" s="5">
        <v>1134</v>
      </c>
      <c r="E9" s="23">
        <v>836</v>
      </c>
      <c r="F9" s="5">
        <v>1188</v>
      </c>
      <c r="G9" s="5">
        <v>1144</v>
      </c>
      <c r="H9" s="5">
        <v>1457</v>
      </c>
      <c r="I9" s="5"/>
      <c r="J9" s="10">
        <v>1421</v>
      </c>
      <c r="K9" s="10"/>
      <c r="L9" s="10"/>
      <c r="M9" s="10">
        <v>1222</v>
      </c>
      <c r="N9" s="10">
        <v>1566</v>
      </c>
      <c r="O9" s="19">
        <v>1150</v>
      </c>
      <c r="P9" s="7">
        <f>SUM(D9:O9)</f>
        <v>11118</v>
      </c>
      <c r="Q9" s="7">
        <f t="shared" si="0"/>
        <v>9</v>
      </c>
      <c r="R9" s="14">
        <f t="shared" si="1"/>
        <v>1235.3333333333333</v>
      </c>
    </row>
    <row r="10" spans="1:18" ht="12">
      <c r="A10" t="s">
        <v>89</v>
      </c>
      <c r="B10" t="s">
        <v>41</v>
      </c>
      <c r="C10" s="4" t="s">
        <v>90</v>
      </c>
      <c r="D10" s="11" t="s">
        <v>36</v>
      </c>
      <c r="E10" s="10" t="s">
        <v>36</v>
      </c>
      <c r="F10" s="5">
        <v>1035</v>
      </c>
      <c r="G10" s="5">
        <v>798</v>
      </c>
      <c r="I10" s="8">
        <v>882</v>
      </c>
      <c r="J10" s="10">
        <v>1269</v>
      </c>
      <c r="K10" s="10">
        <v>1456</v>
      </c>
      <c r="L10" s="10">
        <v>1078</v>
      </c>
      <c r="M10" s="10">
        <v>1716</v>
      </c>
      <c r="N10" s="10">
        <v>1650</v>
      </c>
      <c r="O10" s="19">
        <v>1000</v>
      </c>
      <c r="P10" s="7">
        <f>SUM(D10:O10)</f>
        <v>10884</v>
      </c>
      <c r="Q10" s="7">
        <f t="shared" si="0"/>
        <v>9</v>
      </c>
      <c r="R10" s="14">
        <f t="shared" si="1"/>
        <v>1209.3333333333333</v>
      </c>
    </row>
    <row r="11" spans="1:18" ht="12">
      <c r="A11" t="s">
        <v>24</v>
      </c>
      <c r="B11" t="s">
        <v>25</v>
      </c>
      <c r="C11" s="4" t="s">
        <v>26</v>
      </c>
      <c r="D11" s="8">
        <v>660</v>
      </c>
      <c r="E11" s="5">
        <v>792</v>
      </c>
      <c r="F11" s="5"/>
      <c r="G11" s="8">
        <v>480</v>
      </c>
      <c r="I11" s="8">
        <v>680</v>
      </c>
      <c r="J11" s="8">
        <v>700</v>
      </c>
      <c r="K11" s="8">
        <v>888</v>
      </c>
      <c r="L11" s="10">
        <v>800</v>
      </c>
      <c r="M11" s="10">
        <v>1125</v>
      </c>
      <c r="O11" s="19">
        <v>975</v>
      </c>
      <c r="P11" s="7">
        <f aca="true" t="shared" si="2" ref="P11:P29">SUM(D11:O11)</f>
        <v>7100</v>
      </c>
      <c r="Q11" s="7">
        <f t="shared" si="0"/>
        <v>9</v>
      </c>
      <c r="R11" s="14">
        <f t="shared" si="1"/>
        <v>788.8888888888889</v>
      </c>
    </row>
    <row r="12" spans="1:18" ht="12">
      <c r="A12" t="s">
        <v>27</v>
      </c>
      <c r="B12" t="s">
        <v>28</v>
      </c>
      <c r="C12" s="13" t="s">
        <v>107</v>
      </c>
      <c r="D12" s="24">
        <v>434</v>
      </c>
      <c r="E12" s="5">
        <v>820</v>
      </c>
      <c r="F12" s="5">
        <v>897</v>
      </c>
      <c r="G12" s="24">
        <v>459</v>
      </c>
      <c r="H12" s="8">
        <v>682</v>
      </c>
      <c r="I12" s="8">
        <v>850</v>
      </c>
      <c r="J12" s="10">
        <v>620</v>
      </c>
      <c r="K12" s="10">
        <v>620</v>
      </c>
      <c r="L12" s="10">
        <v>840</v>
      </c>
      <c r="M12" s="10"/>
      <c r="N12" s="10">
        <v>740</v>
      </c>
      <c r="O12" s="19">
        <v>532</v>
      </c>
      <c r="P12" s="7">
        <f>SUM(D12:O12)-434-459</f>
        <v>6601</v>
      </c>
      <c r="Q12" s="7">
        <f>COUNTIF(D12:O12,"&gt;0")</f>
        <v>11</v>
      </c>
      <c r="R12" s="14">
        <f t="shared" si="1"/>
        <v>681.2727272727273</v>
      </c>
    </row>
    <row r="13" spans="1:18" ht="12">
      <c r="A13" t="s">
        <v>31</v>
      </c>
      <c r="B13" t="s">
        <v>32</v>
      </c>
      <c r="C13" s="4" t="s">
        <v>19</v>
      </c>
      <c r="D13" s="8">
        <v>315</v>
      </c>
      <c r="E13" s="5">
        <v>260</v>
      </c>
      <c r="F13" s="5">
        <v>513</v>
      </c>
      <c r="G13" s="8">
        <v>391</v>
      </c>
      <c r="H13" s="8">
        <v>264</v>
      </c>
      <c r="I13" s="8">
        <v>775</v>
      </c>
      <c r="J13" s="8">
        <v>612</v>
      </c>
      <c r="K13" s="8">
        <v>912</v>
      </c>
      <c r="L13" s="10"/>
      <c r="M13" s="10">
        <v>960</v>
      </c>
      <c r="O13" s="19"/>
      <c r="P13" s="7">
        <f t="shared" si="2"/>
        <v>5002</v>
      </c>
      <c r="Q13" s="7">
        <f t="shared" si="0"/>
        <v>9</v>
      </c>
      <c r="R13" s="14">
        <f t="shared" si="1"/>
        <v>555.7777777777778</v>
      </c>
    </row>
    <row r="14" spans="1:18" ht="12">
      <c r="A14" t="s">
        <v>33</v>
      </c>
      <c r="B14" t="s">
        <v>34</v>
      </c>
      <c r="C14" s="4" t="s">
        <v>129</v>
      </c>
      <c r="D14" s="8">
        <v>570</v>
      </c>
      <c r="E14" s="5" t="s">
        <v>36</v>
      </c>
      <c r="F14" s="10" t="s">
        <v>36</v>
      </c>
      <c r="G14" s="10" t="s">
        <v>36</v>
      </c>
      <c r="H14" s="10"/>
      <c r="I14" s="10">
        <v>576</v>
      </c>
      <c r="J14" s="10">
        <v>570</v>
      </c>
      <c r="K14" s="10">
        <v>352</v>
      </c>
      <c r="L14" s="10"/>
      <c r="M14" s="10">
        <v>978</v>
      </c>
      <c r="N14" s="10">
        <v>442</v>
      </c>
      <c r="O14" s="19">
        <v>760</v>
      </c>
      <c r="P14" s="7">
        <f t="shared" si="2"/>
        <v>4248</v>
      </c>
      <c r="Q14" s="7">
        <f t="shared" si="0"/>
        <v>7</v>
      </c>
      <c r="R14" s="14">
        <f t="shared" si="1"/>
        <v>606.8571428571429</v>
      </c>
    </row>
    <row r="15" spans="1:18" ht="12">
      <c r="A15" t="s">
        <v>37</v>
      </c>
      <c r="B15" t="s">
        <v>25</v>
      </c>
      <c r="C15" s="4" t="s">
        <v>26</v>
      </c>
      <c r="D15" s="8">
        <v>255</v>
      </c>
      <c r="E15" s="5" t="s">
        <v>36</v>
      </c>
      <c r="F15" s="5">
        <v>432</v>
      </c>
      <c r="G15" s="8">
        <v>420</v>
      </c>
      <c r="I15" s="8">
        <v>600</v>
      </c>
      <c r="K15" s="8">
        <v>814</v>
      </c>
      <c r="L15" s="10">
        <v>740</v>
      </c>
      <c r="M15" s="10"/>
      <c r="O15" s="19">
        <v>680</v>
      </c>
      <c r="P15" s="7">
        <f t="shared" si="2"/>
        <v>3941</v>
      </c>
      <c r="Q15" s="7">
        <f t="shared" si="0"/>
        <v>7</v>
      </c>
      <c r="R15" s="14">
        <f t="shared" si="1"/>
        <v>563</v>
      </c>
    </row>
    <row r="16" spans="1:18" ht="12">
      <c r="A16" t="s">
        <v>91</v>
      </c>
      <c r="B16" t="s">
        <v>92</v>
      </c>
      <c r="C16" s="4" t="s">
        <v>16</v>
      </c>
      <c r="D16" s="11" t="s">
        <v>36</v>
      </c>
      <c r="E16" s="10" t="s">
        <v>36</v>
      </c>
      <c r="F16" s="5">
        <v>360</v>
      </c>
      <c r="G16" s="8">
        <v>208</v>
      </c>
      <c r="H16" s="8">
        <v>540</v>
      </c>
      <c r="I16" s="8">
        <v>442</v>
      </c>
      <c r="J16" s="8">
        <v>690</v>
      </c>
      <c r="K16" s="8">
        <v>551</v>
      </c>
      <c r="L16" s="10"/>
      <c r="M16" s="10">
        <v>620</v>
      </c>
      <c r="O16" s="19"/>
      <c r="P16" s="7">
        <f t="shared" si="2"/>
        <v>3411</v>
      </c>
      <c r="Q16" s="7">
        <f t="shared" si="0"/>
        <v>7</v>
      </c>
      <c r="R16" s="14">
        <f t="shared" si="1"/>
        <v>487.2857142857143</v>
      </c>
    </row>
    <row r="17" spans="1:18" ht="12">
      <c r="A17" t="s">
        <v>141</v>
      </c>
      <c r="B17" t="s">
        <v>25</v>
      </c>
      <c r="C17" s="4" t="s">
        <v>26</v>
      </c>
      <c r="D17" s="8"/>
      <c r="E17" s="5"/>
      <c r="F17" s="5"/>
      <c r="L17" s="10">
        <v>1302</v>
      </c>
      <c r="M17" s="10"/>
      <c r="N17" s="10">
        <v>1008</v>
      </c>
      <c r="O17" s="19"/>
      <c r="P17" s="7">
        <f t="shared" si="2"/>
        <v>2310</v>
      </c>
      <c r="Q17" s="7">
        <f t="shared" si="0"/>
        <v>2</v>
      </c>
      <c r="R17" s="14">
        <f t="shared" si="1"/>
        <v>1155</v>
      </c>
    </row>
    <row r="18" spans="1:18" ht="12">
      <c r="A18" t="s">
        <v>29</v>
      </c>
      <c r="B18" t="s">
        <v>30</v>
      </c>
      <c r="C18" s="4"/>
      <c r="D18" s="8">
        <v>432</v>
      </c>
      <c r="E18" s="5">
        <v>459</v>
      </c>
      <c r="F18" s="5">
        <v>513</v>
      </c>
      <c r="G18" s="8">
        <v>540</v>
      </c>
      <c r="L18" s="10"/>
      <c r="M18" s="10"/>
      <c r="O18" s="19"/>
      <c r="P18" s="7">
        <f t="shared" si="2"/>
        <v>1944</v>
      </c>
      <c r="Q18" s="7">
        <f t="shared" si="0"/>
        <v>4</v>
      </c>
      <c r="R18" s="14">
        <f t="shared" si="1"/>
        <v>486</v>
      </c>
    </row>
    <row r="19" spans="1:18" ht="12">
      <c r="A19" t="s">
        <v>123</v>
      </c>
      <c r="B19" t="s">
        <v>41</v>
      </c>
      <c r="C19" s="4" t="s">
        <v>90</v>
      </c>
      <c r="D19" s="8"/>
      <c r="E19" s="5"/>
      <c r="F19" s="5"/>
      <c r="G19" s="5"/>
      <c r="H19" s="5"/>
      <c r="I19" s="5"/>
      <c r="J19" s="5"/>
      <c r="K19" s="5">
        <v>705</v>
      </c>
      <c r="L19" s="10"/>
      <c r="M19" s="10"/>
      <c r="O19" s="19">
        <v>828</v>
      </c>
      <c r="P19" s="7">
        <f t="shared" si="2"/>
        <v>1533</v>
      </c>
      <c r="Q19" s="7">
        <f t="shared" si="0"/>
        <v>2</v>
      </c>
      <c r="R19" s="14">
        <f t="shared" si="1"/>
        <v>766.5</v>
      </c>
    </row>
    <row r="20" spans="1:18" ht="12">
      <c r="A20" t="s">
        <v>142</v>
      </c>
      <c r="B20" t="s">
        <v>143</v>
      </c>
      <c r="C20" s="4" t="s">
        <v>85</v>
      </c>
      <c r="D20" s="8"/>
      <c r="E20" s="5"/>
      <c r="F20" s="5"/>
      <c r="G20" s="5"/>
      <c r="H20" s="5"/>
      <c r="I20" s="5"/>
      <c r="J20" s="5"/>
      <c r="K20" s="5"/>
      <c r="L20" s="5">
        <v>9</v>
      </c>
      <c r="M20" s="5">
        <v>357</v>
      </c>
      <c r="N20" s="10">
        <v>340</v>
      </c>
      <c r="O20" s="19">
        <v>600</v>
      </c>
      <c r="P20" s="7">
        <f t="shared" si="2"/>
        <v>1306</v>
      </c>
      <c r="Q20" s="7">
        <f t="shared" si="0"/>
        <v>4</v>
      </c>
      <c r="R20" s="14">
        <f t="shared" si="1"/>
        <v>326.5</v>
      </c>
    </row>
    <row r="21" spans="1:18" ht="12">
      <c r="A21" t="s">
        <v>174</v>
      </c>
      <c r="B21" t="s">
        <v>160</v>
      </c>
      <c r="C21" s="4" t="s">
        <v>161</v>
      </c>
      <c r="D21" s="8"/>
      <c r="E21" s="5"/>
      <c r="F21" s="5"/>
      <c r="G21" s="5"/>
      <c r="H21" s="5"/>
      <c r="I21" s="5"/>
      <c r="J21" s="5"/>
      <c r="K21" s="5"/>
      <c r="L21" s="10"/>
      <c r="M21" s="10"/>
      <c r="O21" s="19">
        <v>420</v>
      </c>
      <c r="P21" s="7">
        <f>SUM(D21:O21)</f>
        <v>420</v>
      </c>
      <c r="Q21" s="7">
        <f t="shared" si="0"/>
        <v>1</v>
      </c>
      <c r="R21" s="14">
        <f t="shared" si="1"/>
        <v>420</v>
      </c>
    </row>
    <row r="22" spans="1:18" ht="12">
      <c r="A22" t="s">
        <v>0</v>
      </c>
      <c r="B22" t="s">
        <v>1</v>
      </c>
      <c r="C22" s="4" t="s">
        <v>161</v>
      </c>
      <c r="D22" s="8"/>
      <c r="E22" s="5"/>
      <c r="F22" s="5"/>
      <c r="O22" s="19">
        <v>377</v>
      </c>
      <c r="P22" s="7">
        <f t="shared" si="2"/>
        <v>377</v>
      </c>
      <c r="Q22" s="7">
        <f t="shared" si="0"/>
        <v>1</v>
      </c>
      <c r="R22" s="14">
        <f t="shared" si="1"/>
        <v>377</v>
      </c>
    </row>
    <row r="23" spans="1:18" ht="12">
      <c r="A23" t="s">
        <v>40</v>
      </c>
      <c r="B23" t="s">
        <v>41</v>
      </c>
      <c r="C23" s="4"/>
      <c r="D23" s="8" t="s">
        <v>36</v>
      </c>
      <c r="E23" s="5" t="s">
        <v>42</v>
      </c>
      <c r="F23" s="5"/>
      <c r="G23" s="8">
        <v>44</v>
      </c>
      <c r="I23" s="8">
        <v>168</v>
      </c>
      <c r="K23" s="8">
        <v>135</v>
      </c>
      <c r="O23" s="19"/>
      <c r="P23" s="7">
        <f>SUM(D23:O23)</f>
        <v>347</v>
      </c>
      <c r="Q23" s="7">
        <f t="shared" si="0"/>
        <v>3</v>
      </c>
      <c r="R23" s="14">
        <f t="shared" si="1"/>
        <v>115.66666666666667</v>
      </c>
    </row>
    <row r="24" spans="1:18" ht="12">
      <c r="A24" t="s">
        <v>2</v>
      </c>
      <c r="B24" t="s">
        <v>23</v>
      </c>
      <c r="C24" s="4"/>
      <c r="D24" s="8"/>
      <c r="E24" s="5"/>
      <c r="F24" s="5"/>
      <c r="G24" s="5"/>
      <c r="H24" s="5"/>
      <c r="I24" s="5"/>
      <c r="J24" s="5"/>
      <c r="K24" s="5"/>
      <c r="L24" s="5"/>
      <c r="M24" s="5"/>
      <c r="O24" s="5">
        <v>336</v>
      </c>
      <c r="P24" s="7">
        <f t="shared" si="2"/>
        <v>336</v>
      </c>
      <c r="Q24" s="7">
        <f t="shared" si="0"/>
        <v>1</v>
      </c>
      <c r="R24" s="14">
        <f t="shared" si="1"/>
        <v>336</v>
      </c>
    </row>
    <row r="25" spans="1:18" ht="12">
      <c r="A25" t="s">
        <v>159</v>
      </c>
      <c r="B25" t="s">
        <v>160</v>
      </c>
      <c r="C25" s="4" t="s">
        <v>161</v>
      </c>
      <c r="D25" s="8"/>
      <c r="E25" s="5"/>
      <c r="F25" s="5"/>
      <c r="G25" s="5"/>
      <c r="H25" s="5"/>
      <c r="I25" s="5"/>
      <c r="J25" s="5"/>
      <c r="K25" s="5"/>
      <c r="L25" s="5"/>
      <c r="M25" s="5"/>
      <c r="N25" s="10">
        <v>312</v>
      </c>
      <c r="O25" s="5"/>
      <c r="P25" s="7">
        <f t="shared" si="2"/>
        <v>312</v>
      </c>
      <c r="Q25" s="7">
        <f t="shared" si="0"/>
        <v>1</v>
      </c>
      <c r="R25" s="14">
        <f t="shared" si="1"/>
        <v>312</v>
      </c>
    </row>
    <row r="26" spans="1:18" ht="12">
      <c r="A26" t="s">
        <v>104</v>
      </c>
      <c r="B26" t="s">
        <v>108</v>
      </c>
      <c r="C26" s="4"/>
      <c r="D26" s="8"/>
      <c r="E26" s="5"/>
      <c r="F26" s="5"/>
      <c r="G26" s="10" t="s">
        <v>42</v>
      </c>
      <c r="H26" s="5">
        <v>200</v>
      </c>
      <c r="I26" s="5"/>
      <c r="J26" s="5"/>
      <c r="K26" s="5"/>
      <c r="L26" s="5"/>
      <c r="M26" s="5"/>
      <c r="O26" s="5"/>
      <c r="P26" s="7">
        <f t="shared" si="2"/>
        <v>200</v>
      </c>
      <c r="Q26" s="7">
        <f t="shared" si="0"/>
        <v>1</v>
      </c>
      <c r="R26" s="14">
        <f t="shared" si="1"/>
        <v>200</v>
      </c>
    </row>
    <row r="27" spans="1:18" ht="12">
      <c r="A27" t="s">
        <v>111</v>
      </c>
      <c r="B27" t="s">
        <v>41</v>
      </c>
      <c r="C27" s="4" t="s">
        <v>90</v>
      </c>
      <c r="D27" s="8"/>
      <c r="E27" s="5"/>
      <c r="F27" s="5"/>
      <c r="G27" s="5"/>
      <c r="H27" s="5"/>
      <c r="I27" s="5">
        <v>72</v>
      </c>
      <c r="J27" s="5"/>
      <c r="K27" s="5"/>
      <c r="L27" s="5"/>
      <c r="M27" s="5"/>
      <c r="O27" s="5"/>
      <c r="P27" s="7">
        <f>SUM(D27:O27)</f>
        <v>72</v>
      </c>
      <c r="Q27" s="7">
        <f t="shared" si="0"/>
        <v>1</v>
      </c>
      <c r="R27" s="14">
        <f>AVERAGE(D27:O27)</f>
        <v>72</v>
      </c>
    </row>
    <row r="28" spans="1:18" ht="12">
      <c r="A28" t="s">
        <v>83</v>
      </c>
      <c r="B28" t="s">
        <v>38</v>
      </c>
      <c r="C28" s="4" t="s">
        <v>39</v>
      </c>
      <c r="D28" s="8">
        <v>1</v>
      </c>
      <c r="E28" s="5" t="s">
        <v>36</v>
      </c>
      <c r="F28" s="5"/>
      <c r="G28" s="5"/>
      <c r="H28" s="5"/>
      <c r="I28" s="5"/>
      <c r="J28" s="5"/>
      <c r="K28" s="5"/>
      <c r="L28" s="5"/>
      <c r="M28" s="5"/>
      <c r="O28" s="5"/>
      <c r="P28" s="7">
        <f t="shared" si="2"/>
        <v>1</v>
      </c>
      <c r="Q28" s="7">
        <f t="shared" si="0"/>
        <v>1</v>
      </c>
      <c r="R28" s="14">
        <f t="shared" si="1"/>
        <v>1</v>
      </c>
    </row>
    <row r="29" spans="1:18" ht="12">
      <c r="A29" t="s">
        <v>43</v>
      </c>
      <c r="B29" t="s">
        <v>25</v>
      </c>
      <c r="C29" s="4"/>
      <c r="D29" s="8" t="s">
        <v>36</v>
      </c>
      <c r="E29" s="5" t="s">
        <v>42</v>
      </c>
      <c r="F29" s="5"/>
      <c r="G29" s="5"/>
      <c r="H29" s="5"/>
      <c r="I29" s="5"/>
      <c r="J29" s="5"/>
      <c r="K29" s="5"/>
      <c r="L29" s="5"/>
      <c r="M29" s="5"/>
      <c r="O29" s="5"/>
      <c r="P29" s="7">
        <f t="shared" si="2"/>
        <v>0</v>
      </c>
      <c r="Q29" s="7">
        <f t="shared" si="0"/>
        <v>0</v>
      </c>
      <c r="R29" s="14"/>
    </row>
    <row r="30" spans="3:18" ht="12">
      <c r="C30" s="4"/>
      <c r="D30" s="8"/>
      <c r="E30" s="5"/>
      <c r="F30" s="5"/>
      <c r="G30" s="5"/>
      <c r="H30" s="5"/>
      <c r="I30" s="5"/>
      <c r="J30" s="5"/>
      <c r="K30" s="5"/>
      <c r="L30" s="5"/>
      <c r="M30" s="5"/>
      <c r="O30" s="5"/>
      <c r="P30" s="7"/>
      <c r="Q30" s="7"/>
      <c r="R30" s="14"/>
    </row>
    <row r="31" spans="1:18" ht="12">
      <c r="A31" s="6" t="s">
        <v>44</v>
      </c>
      <c r="B31" s="6"/>
      <c r="C31" s="4"/>
      <c r="D31" s="8"/>
      <c r="E31" s="5"/>
      <c r="F31" s="5"/>
      <c r="G31" s="5"/>
      <c r="H31" s="5"/>
      <c r="I31" s="5"/>
      <c r="J31" s="5"/>
      <c r="K31" s="5"/>
      <c r="L31" s="5"/>
      <c r="M31" s="5"/>
      <c r="O31" s="5"/>
      <c r="P31" s="7"/>
      <c r="Q31" s="7"/>
      <c r="R31" s="14"/>
    </row>
    <row r="32" spans="1:18" ht="12">
      <c r="A32" t="s">
        <v>50</v>
      </c>
      <c r="B32" t="s">
        <v>51</v>
      </c>
      <c r="C32" s="4" t="s">
        <v>39</v>
      </c>
      <c r="D32" s="8" t="s">
        <v>36</v>
      </c>
      <c r="E32" s="5">
        <v>1512</v>
      </c>
      <c r="F32" s="5">
        <v>966</v>
      </c>
      <c r="G32" s="5">
        <v>1404</v>
      </c>
      <c r="I32" s="5">
        <v>1680</v>
      </c>
      <c r="J32" s="5">
        <v>1920</v>
      </c>
      <c r="K32" s="5">
        <v>1848</v>
      </c>
      <c r="L32" s="5"/>
      <c r="M32" s="5">
        <v>1740</v>
      </c>
      <c r="N32" s="10">
        <v>1404</v>
      </c>
      <c r="O32" s="5">
        <v>1596</v>
      </c>
      <c r="P32" s="7">
        <f>SUM(D32:O32)</f>
        <v>14070</v>
      </c>
      <c r="Q32" s="7">
        <f>COUNTIF(D32:O32,"&gt;0")</f>
        <v>9</v>
      </c>
      <c r="R32" s="14">
        <f>AVERAGE(D32:O32)</f>
        <v>1563.3333333333333</v>
      </c>
    </row>
    <row r="33" spans="1:18" ht="12">
      <c r="A33" t="s">
        <v>45</v>
      </c>
      <c r="B33" t="s">
        <v>46</v>
      </c>
      <c r="C33" s="4"/>
      <c r="D33" s="8">
        <v>520</v>
      </c>
      <c r="E33" s="5">
        <v>1224</v>
      </c>
      <c r="F33" s="5">
        <v>703</v>
      </c>
      <c r="G33" s="8">
        <v>966</v>
      </c>
      <c r="H33" s="8">
        <v>840</v>
      </c>
      <c r="I33" s="8">
        <v>1440</v>
      </c>
      <c r="J33" s="8">
        <v>792</v>
      </c>
      <c r="M33" s="8">
        <v>1276</v>
      </c>
      <c r="O33" s="8">
        <v>1032</v>
      </c>
      <c r="P33" s="7">
        <f>SUM(D33:O33)</f>
        <v>8793</v>
      </c>
      <c r="Q33" s="7">
        <f aca="true" t="shared" si="3" ref="Q33:Q54">COUNTIF(D33:O33,"&gt;0")</f>
        <v>9</v>
      </c>
      <c r="R33" s="14">
        <f aca="true" t="shared" si="4" ref="R33:R54">AVERAGE(D33:O33)</f>
        <v>977</v>
      </c>
    </row>
    <row r="34" spans="1:18" ht="12">
      <c r="A34" t="s">
        <v>52</v>
      </c>
      <c r="B34" t="s">
        <v>53</v>
      </c>
      <c r="C34" s="4"/>
      <c r="D34" s="8">
        <v>828</v>
      </c>
      <c r="E34" s="5">
        <v>680</v>
      </c>
      <c r="F34" s="5">
        <v>748</v>
      </c>
      <c r="G34" s="24">
        <v>390</v>
      </c>
      <c r="H34" s="24">
        <v>646</v>
      </c>
      <c r="I34" s="8">
        <v>975</v>
      </c>
      <c r="J34" s="5">
        <v>1040</v>
      </c>
      <c r="K34" s="5">
        <v>900</v>
      </c>
      <c r="L34" s="5">
        <v>646</v>
      </c>
      <c r="M34" s="5">
        <v>1410</v>
      </c>
      <c r="N34" s="10">
        <v>960</v>
      </c>
      <c r="O34" s="5"/>
      <c r="P34" s="7">
        <f>SUM(D34:O34)-390-646</f>
        <v>8187</v>
      </c>
      <c r="Q34" s="7">
        <f t="shared" si="3"/>
        <v>11</v>
      </c>
      <c r="R34" s="14">
        <f t="shared" si="4"/>
        <v>838.4545454545455</v>
      </c>
    </row>
    <row r="35" spans="1:18" ht="12">
      <c r="A35" t="s">
        <v>58</v>
      </c>
      <c r="B35" t="s">
        <v>51</v>
      </c>
      <c r="C35" s="4" t="s">
        <v>39</v>
      </c>
      <c r="D35" s="8" t="s">
        <v>36</v>
      </c>
      <c r="E35" s="5">
        <v>1008</v>
      </c>
      <c r="F35" s="5"/>
      <c r="G35" s="5">
        <v>1350</v>
      </c>
      <c r="H35" s="5">
        <v>1170</v>
      </c>
      <c r="I35" s="5"/>
      <c r="J35" s="5">
        <v>1250</v>
      </c>
      <c r="K35" s="5">
        <v>620</v>
      </c>
      <c r="L35" s="5">
        <v>1404</v>
      </c>
      <c r="M35" s="5"/>
      <c r="N35" s="10">
        <v>1350</v>
      </c>
      <c r="O35" s="5"/>
      <c r="P35" s="7">
        <f>SUM(D35:O35)</f>
        <v>8152</v>
      </c>
      <c r="Q35" s="7">
        <f t="shared" si="3"/>
        <v>7</v>
      </c>
      <c r="R35" s="14">
        <f t="shared" si="4"/>
        <v>1164.5714285714287</v>
      </c>
    </row>
    <row r="36" spans="1:18" ht="12">
      <c r="A36" t="s">
        <v>103</v>
      </c>
      <c r="B36" t="s">
        <v>51</v>
      </c>
      <c r="C36" s="4" t="s">
        <v>39</v>
      </c>
      <c r="D36" s="8"/>
      <c r="E36" s="5"/>
      <c r="F36" s="5"/>
      <c r="J36" s="5">
        <v>1333</v>
      </c>
      <c r="K36" s="5">
        <v>1000</v>
      </c>
      <c r="L36" s="5">
        <v>1025</v>
      </c>
      <c r="M36" s="5">
        <v>1075</v>
      </c>
      <c r="N36" s="10">
        <v>1125</v>
      </c>
      <c r="O36" s="5"/>
      <c r="P36" s="7">
        <f>SUM(D36:O36)</f>
        <v>5558</v>
      </c>
      <c r="Q36" s="7">
        <f t="shared" si="3"/>
        <v>5</v>
      </c>
      <c r="R36" s="14">
        <f t="shared" si="4"/>
        <v>1111.6</v>
      </c>
    </row>
    <row r="37" spans="1:18" ht="12">
      <c r="A37" t="s">
        <v>54</v>
      </c>
      <c r="B37" t="s">
        <v>55</v>
      </c>
      <c r="C37" s="4"/>
      <c r="D37" s="8">
        <v>660</v>
      </c>
      <c r="E37" s="23">
        <v>420</v>
      </c>
      <c r="F37" s="23">
        <v>220</v>
      </c>
      <c r="G37" s="8">
        <v>551</v>
      </c>
      <c r="H37" s="8">
        <v>448</v>
      </c>
      <c r="I37" s="8">
        <v>690</v>
      </c>
      <c r="J37" s="23">
        <v>351</v>
      </c>
      <c r="K37" s="5">
        <v>544</v>
      </c>
      <c r="L37" s="5">
        <v>450</v>
      </c>
      <c r="M37" s="5">
        <v>448</v>
      </c>
      <c r="N37" s="10">
        <v>496</v>
      </c>
      <c r="O37" s="5">
        <v>112</v>
      </c>
      <c r="P37" s="7">
        <f>SUM(D37:O37)-220-351-420</f>
        <v>4399</v>
      </c>
      <c r="Q37" s="7">
        <f t="shared" si="3"/>
        <v>12</v>
      </c>
      <c r="R37" s="14">
        <f t="shared" si="4"/>
        <v>449.1666666666667</v>
      </c>
    </row>
    <row r="38" spans="1:18" ht="12">
      <c r="A38" t="s">
        <v>63</v>
      </c>
      <c r="B38" t="s">
        <v>64</v>
      </c>
      <c r="C38" s="4"/>
      <c r="D38" s="8">
        <v>252</v>
      </c>
      <c r="E38" s="5" t="s">
        <v>36</v>
      </c>
      <c r="F38" s="5">
        <v>154</v>
      </c>
      <c r="G38" s="8">
        <v>459</v>
      </c>
      <c r="H38" s="8">
        <v>651</v>
      </c>
      <c r="J38" s="5"/>
      <c r="K38" s="5">
        <v>304</v>
      </c>
      <c r="L38" s="5">
        <v>570</v>
      </c>
      <c r="M38" s="5">
        <v>384</v>
      </c>
      <c r="N38" s="10">
        <v>660</v>
      </c>
      <c r="O38" s="5">
        <v>368</v>
      </c>
      <c r="P38" s="7">
        <f aca="true" t="shared" si="5" ref="P38:P54">SUM(D38:O38)</f>
        <v>3802</v>
      </c>
      <c r="Q38" s="7">
        <f t="shared" si="3"/>
        <v>9</v>
      </c>
      <c r="R38" s="14">
        <f t="shared" si="4"/>
        <v>422.44444444444446</v>
      </c>
    </row>
    <row r="39" spans="1:18" ht="12">
      <c r="A39" t="s">
        <v>59</v>
      </c>
      <c r="B39" t="s">
        <v>60</v>
      </c>
      <c r="C39" s="4" t="s">
        <v>61</v>
      </c>
      <c r="D39" s="8">
        <v>126</v>
      </c>
      <c r="E39" s="5">
        <v>595</v>
      </c>
      <c r="F39" s="5">
        <v>435</v>
      </c>
      <c r="G39" s="8">
        <v>390</v>
      </c>
      <c r="I39" s="8">
        <v>475</v>
      </c>
      <c r="J39" s="5"/>
      <c r="K39" s="5">
        <v>276</v>
      </c>
      <c r="L39" s="5">
        <v>544</v>
      </c>
      <c r="M39" s="5"/>
      <c r="N39" s="10">
        <v>338</v>
      </c>
      <c r="O39" s="5">
        <v>612</v>
      </c>
      <c r="P39" s="7">
        <f t="shared" si="5"/>
        <v>3791</v>
      </c>
      <c r="Q39" s="7">
        <f t="shared" si="3"/>
        <v>9</v>
      </c>
      <c r="R39" s="14">
        <f t="shared" si="4"/>
        <v>421.22222222222223</v>
      </c>
    </row>
    <row r="40" spans="1:18" ht="12">
      <c r="A40" t="s">
        <v>56</v>
      </c>
      <c r="B40" t="s">
        <v>55</v>
      </c>
      <c r="C40" s="4" t="s">
        <v>57</v>
      </c>
      <c r="D40" s="8" t="s">
        <v>36</v>
      </c>
      <c r="E40" s="5">
        <v>1022</v>
      </c>
      <c r="F40" s="5"/>
      <c r="G40" s="5"/>
      <c r="H40" s="5"/>
      <c r="I40" s="5">
        <v>1176</v>
      </c>
      <c r="J40" s="5"/>
      <c r="K40" s="5"/>
      <c r="L40" s="5"/>
      <c r="M40" s="5"/>
      <c r="N40" s="10">
        <v>1400</v>
      </c>
      <c r="O40" s="5"/>
      <c r="P40" s="7">
        <f>SUM(D40:O40)</f>
        <v>3598</v>
      </c>
      <c r="Q40" s="7">
        <f t="shared" si="3"/>
        <v>3</v>
      </c>
      <c r="R40" s="14">
        <f t="shared" si="4"/>
        <v>1199.3333333333333</v>
      </c>
    </row>
    <row r="41" spans="1:18" ht="12">
      <c r="A41" t="s">
        <v>47</v>
      </c>
      <c r="B41" t="s">
        <v>48</v>
      </c>
      <c r="C41" s="4"/>
      <c r="D41" s="8">
        <v>1000</v>
      </c>
      <c r="E41" s="5">
        <v>525</v>
      </c>
      <c r="F41" s="10" t="s">
        <v>36</v>
      </c>
      <c r="G41" s="8">
        <v>506</v>
      </c>
      <c r="J41" s="5">
        <v>396</v>
      </c>
      <c r="K41" s="5"/>
      <c r="L41" s="5"/>
      <c r="M41" s="5"/>
      <c r="N41" s="10">
        <v>588</v>
      </c>
      <c r="O41" s="5"/>
      <c r="P41" s="7">
        <f t="shared" si="5"/>
        <v>3015</v>
      </c>
      <c r="Q41" s="7">
        <f t="shared" si="3"/>
        <v>5</v>
      </c>
      <c r="R41" s="14">
        <f t="shared" si="4"/>
        <v>603</v>
      </c>
    </row>
    <row r="42" spans="1:18" ht="12">
      <c r="A42" t="s">
        <v>62</v>
      </c>
      <c r="B42" t="s">
        <v>48</v>
      </c>
      <c r="C42" s="4"/>
      <c r="D42" s="8" t="s">
        <v>36</v>
      </c>
      <c r="E42" s="5">
        <v>336</v>
      </c>
      <c r="F42" s="5"/>
      <c r="G42" s="8">
        <v>510</v>
      </c>
      <c r="I42" s="8">
        <v>560</v>
      </c>
      <c r="J42" s="5">
        <v>216</v>
      </c>
      <c r="K42" s="5">
        <v>609</v>
      </c>
      <c r="L42" s="5">
        <v>400</v>
      </c>
      <c r="M42" s="5">
        <v>1</v>
      </c>
      <c r="N42" s="10">
        <v>345</v>
      </c>
      <c r="O42" s="5"/>
      <c r="P42" s="7">
        <f t="shared" si="5"/>
        <v>2977</v>
      </c>
      <c r="Q42" s="7">
        <f t="shared" si="3"/>
        <v>8</v>
      </c>
      <c r="R42" s="14">
        <f t="shared" si="4"/>
        <v>372.125</v>
      </c>
    </row>
    <row r="43" spans="1:18" ht="17.25" customHeight="1">
      <c r="A43" t="s">
        <v>65</v>
      </c>
      <c r="B43" t="s">
        <v>66</v>
      </c>
      <c r="C43" s="13" t="s">
        <v>126</v>
      </c>
      <c r="D43" s="8" t="s">
        <v>36</v>
      </c>
      <c r="E43" s="5">
        <v>78</v>
      </c>
      <c r="F43" s="5">
        <v>261</v>
      </c>
      <c r="G43" s="8">
        <v>312</v>
      </c>
      <c r="H43" s="8">
        <v>280</v>
      </c>
      <c r="J43" s="5"/>
      <c r="K43" s="5">
        <v>136</v>
      </c>
      <c r="L43" s="5">
        <v>290</v>
      </c>
      <c r="M43" s="5">
        <v>392</v>
      </c>
      <c r="N43" s="10">
        <v>412</v>
      </c>
      <c r="O43" s="5">
        <v>240</v>
      </c>
      <c r="P43" s="7">
        <f t="shared" si="5"/>
        <v>2401</v>
      </c>
      <c r="Q43" s="7">
        <f t="shared" si="3"/>
        <v>9</v>
      </c>
      <c r="R43" s="14">
        <f t="shared" si="4"/>
        <v>266.77777777777777</v>
      </c>
    </row>
    <row r="44" spans="1:18" ht="15" customHeight="1">
      <c r="A44" t="s">
        <v>102</v>
      </c>
      <c r="B44" t="s">
        <v>48</v>
      </c>
      <c r="C44" s="4" t="s">
        <v>164</v>
      </c>
      <c r="D44" s="8"/>
      <c r="E44" s="5"/>
      <c r="F44" s="5"/>
      <c r="J44" s="5">
        <v>800</v>
      </c>
      <c r="K44" s="5"/>
      <c r="L44" s="5"/>
      <c r="M44" s="5"/>
      <c r="N44" s="10">
        <v>630</v>
      </c>
      <c r="O44" s="5">
        <v>1050</v>
      </c>
      <c r="P44" s="7">
        <f t="shared" si="5"/>
        <v>2480</v>
      </c>
      <c r="Q44" s="7">
        <f t="shared" si="3"/>
        <v>3</v>
      </c>
      <c r="R44" s="14">
        <f t="shared" si="4"/>
        <v>826.6666666666666</v>
      </c>
    </row>
    <row r="45" spans="1:18" ht="15" customHeight="1">
      <c r="A45" t="s">
        <v>124</v>
      </c>
      <c r="B45" t="s">
        <v>125</v>
      </c>
      <c r="C45" s="13" t="s">
        <v>126</v>
      </c>
      <c r="D45" s="8"/>
      <c r="E45" s="5"/>
      <c r="F45" s="5"/>
      <c r="J45" s="5"/>
      <c r="K45" s="5">
        <v>600</v>
      </c>
      <c r="L45" s="5">
        <v>780</v>
      </c>
      <c r="M45" s="5"/>
      <c r="N45" s="10">
        <v>646</v>
      </c>
      <c r="O45" s="5"/>
      <c r="P45" s="7">
        <f t="shared" si="5"/>
        <v>2026</v>
      </c>
      <c r="Q45" s="7">
        <f t="shared" si="3"/>
        <v>3</v>
      </c>
      <c r="R45" s="14">
        <f t="shared" si="4"/>
        <v>675.3333333333334</v>
      </c>
    </row>
    <row r="46" spans="1:18" ht="12">
      <c r="A46" t="s">
        <v>153</v>
      </c>
      <c r="B46" t="s">
        <v>51</v>
      </c>
      <c r="C46" s="4" t="s">
        <v>39</v>
      </c>
      <c r="D46" s="8"/>
      <c r="E46" s="5"/>
      <c r="F46" s="5"/>
      <c r="G46" s="5"/>
      <c r="H46" s="5"/>
      <c r="I46" s="5"/>
      <c r="J46" s="5"/>
      <c r="K46" s="5"/>
      <c r="L46" s="10"/>
      <c r="M46" s="10">
        <v>299</v>
      </c>
      <c r="N46" s="10">
        <v>352</v>
      </c>
      <c r="O46" s="10">
        <v>548</v>
      </c>
      <c r="P46" s="7">
        <f t="shared" si="5"/>
        <v>1199</v>
      </c>
      <c r="Q46" s="7">
        <f t="shared" si="3"/>
        <v>3</v>
      </c>
      <c r="R46" s="14">
        <f t="shared" si="4"/>
        <v>399.6666666666667</v>
      </c>
    </row>
    <row r="47" spans="1:18" ht="12">
      <c r="A47" t="s">
        <v>162</v>
      </c>
      <c r="B47" t="s">
        <v>51</v>
      </c>
      <c r="C47" s="13" t="s">
        <v>39</v>
      </c>
      <c r="D47" s="8"/>
      <c r="E47" s="5"/>
      <c r="F47" s="5"/>
      <c r="J47" s="5"/>
      <c r="K47" s="5"/>
      <c r="L47" s="5"/>
      <c r="M47" s="5"/>
      <c r="N47" s="10">
        <v>1008</v>
      </c>
      <c r="O47" s="5"/>
      <c r="P47" s="7">
        <f t="shared" si="5"/>
        <v>1008</v>
      </c>
      <c r="Q47" s="7">
        <f t="shared" si="3"/>
        <v>1</v>
      </c>
      <c r="R47" s="14">
        <f t="shared" si="4"/>
        <v>1008</v>
      </c>
    </row>
    <row r="48" spans="1:18" ht="12">
      <c r="A48" t="s">
        <v>67</v>
      </c>
      <c r="B48" t="s">
        <v>48</v>
      </c>
      <c r="C48" s="4"/>
      <c r="D48" s="8" t="s">
        <v>36</v>
      </c>
      <c r="E48" s="5" t="s">
        <v>42</v>
      </c>
      <c r="F48" s="5"/>
      <c r="G48" s="8">
        <v>780</v>
      </c>
      <c r="J48" s="5"/>
      <c r="K48" s="5"/>
      <c r="L48" s="5"/>
      <c r="M48" s="5"/>
      <c r="O48" s="5"/>
      <c r="P48" s="7">
        <f t="shared" si="5"/>
        <v>780</v>
      </c>
      <c r="Q48" s="7">
        <f t="shared" si="3"/>
        <v>1</v>
      </c>
      <c r="R48" s="14">
        <f t="shared" si="4"/>
        <v>780</v>
      </c>
    </row>
    <row r="49" spans="1:18" ht="12">
      <c r="A49" t="s">
        <v>146</v>
      </c>
      <c r="B49" t="s">
        <v>51</v>
      </c>
      <c r="C49" s="13"/>
      <c r="D49" s="8"/>
      <c r="E49" s="5"/>
      <c r="F49" s="5"/>
      <c r="J49" s="5"/>
      <c r="K49" s="5"/>
      <c r="L49" s="5">
        <v>544</v>
      </c>
      <c r="M49" s="5"/>
      <c r="O49" s="5"/>
      <c r="P49" s="7">
        <f t="shared" si="5"/>
        <v>544</v>
      </c>
      <c r="Q49" s="7">
        <f t="shared" si="3"/>
        <v>1</v>
      </c>
      <c r="R49" s="14">
        <f t="shared" si="4"/>
        <v>544</v>
      </c>
    </row>
    <row r="50" spans="1:18" ht="12">
      <c r="A50" t="s">
        <v>173</v>
      </c>
      <c r="B50" t="s">
        <v>66</v>
      </c>
      <c r="C50" s="4" t="s">
        <v>126</v>
      </c>
      <c r="D50" s="8"/>
      <c r="E50" s="5"/>
      <c r="F50" s="5"/>
      <c r="J50" s="5"/>
      <c r="K50" s="5"/>
      <c r="L50" s="5"/>
      <c r="M50" s="5"/>
      <c r="O50" s="5">
        <v>434</v>
      </c>
      <c r="P50" s="7">
        <f t="shared" si="5"/>
        <v>434</v>
      </c>
      <c r="Q50" s="7">
        <f t="shared" si="3"/>
        <v>1</v>
      </c>
      <c r="R50" s="14">
        <f t="shared" si="4"/>
        <v>434</v>
      </c>
    </row>
    <row r="51" spans="1:18" ht="12">
      <c r="A51" t="s">
        <v>144</v>
      </c>
      <c r="B51" t="s">
        <v>145</v>
      </c>
      <c r="C51" s="4" t="s">
        <v>39</v>
      </c>
      <c r="D51" s="8"/>
      <c r="E51" s="5"/>
      <c r="F51" s="5"/>
      <c r="G51" s="5"/>
      <c r="H51" s="5"/>
      <c r="I51" s="5"/>
      <c r="J51" s="5"/>
      <c r="K51" s="5"/>
      <c r="L51" s="10">
        <v>374</v>
      </c>
      <c r="M51" s="10"/>
      <c r="O51" s="10"/>
      <c r="P51" s="7">
        <f t="shared" si="5"/>
        <v>374</v>
      </c>
      <c r="Q51" s="7">
        <f t="shared" si="3"/>
        <v>1</v>
      </c>
      <c r="R51" s="14">
        <f t="shared" si="4"/>
        <v>374</v>
      </c>
    </row>
    <row r="52" spans="1:18" ht="12">
      <c r="A52" t="s">
        <v>155</v>
      </c>
      <c r="B52" t="s">
        <v>51</v>
      </c>
      <c r="C52" s="4" t="s">
        <v>39</v>
      </c>
      <c r="D52" s="8"/>
      <c r="E52" s="5"/>
      <c r="F52" s="5"/>
      <c r="G52" s="5"/>
      <c r="H52" s="5"/>
      <c r="I52" s="5"/>
      <c r="J52" s="5"/>
      <c r="K52" s="5"/>
      <c r="L52" s="10"/>
      <c r="M52" s="10">
        <v>30</v>
      </c>
      <c r="N52" s="10">
        <v>78</v>
      </c>
      <c r="O52" s="10">
        <v>20</v>
      </c>
      <c r="P52" s="7">
        <f t="shared" si="5"/>
        <v>128</v>
      </c>
      <c r="Q52" s="7">
        <f t="shared" si="3"/>
        <v>3</v>
      </c>
      <c r="R52" s="14">
        <f t="shared" si="4"/>
        <v>42.666666666666664</v>
      </c>
    </row>
    <row r="53" spans="1:18" ht="12">
      <c r="A53" t="s">
        <v>127</v>
      </c>
      <c r="B53" t="s">
        <v>60</v>
      </c>
      <c r="C53" s="13"/>
      <c r="D53" s="8"/>
      <c r="E53" s="5"/>
      <c r="F53" s="5"/>
      <c r="J53" s="5"/>
      <c r="K53" s="5">
        <v>45</v>
      </c>
      <c r="L53" s="5"/>
      <c r="M53" s="5"/>
      <c r="O53" s="5"/>
      <c r="P53" s="7">
        <f t="shared" si="5"/>
        <v>45</v>
      </c>
      <c r="Q53" s="7">
        <f t="shared" si="3"/>
        <v>1</v>
      </c>
      <c r="R53" s="14">
        <f t="shared" si="4"/>
        <v>45</v>
      </c>
    </row>
    <row r="54" spans="1:18" ht="12">
      <c r="A54" t="s">
        <v>114</v>
      </c>
      <c r="B54" t="s">
        <v>55</v>
      </c>
      <c r="C54" s="4"/>
      <c r="D54" s="8"/>
      <c r="E54" s="5"/>
      <c r="F54" s="5"/>
      <c r="J54" s="5">
        <v>1</v>
      </c>
      <c r="K54" s="5"/>
      <c r="L54" s="5"/>
      <c r="M54" s="5"/>
      <c r="O54" s="5"/>
      <c r="P54" s="7">
        <f t="shared" si="5"/>
        <v>1</v>
      </c>
      <c r="Q54" s="7">
        <f t="shared" si="3"/>
        <v>1</v>
      </c>
      <c r="R54" s="14">
        <f t="shared" si="4"/>
        <v>1</v>
      </c>
    </row>
    <row r="55" spans="3:18" ht="12">
      <c r="C55" s="4"/>
      <c r="D55" s="8"/>
      <c r="E55" s="5"/>
      <c r="F55" s="5"/>
      <c r="G55" s="5"/>
      <c r="H55" s="5"/>
      <c r="I55" s="5"/>
      <c r="J55" s="5"/>
      <c r="K55" s="5"/>
      <c r="L55" s="5"/>
      <c r="M55" s="5"/>
      <c r="O55" s="5"/>
      <c r="P55" s="7"/>
      <c r="Q55" s="7"/>
      <c r="R55" s="14"/>
    </row>
    <row r="56" spans="1:18" ht="12">
      <c r="A56" s="6" t="s">
        <v>68</v>
      </c>
      <c r="B56" s="6"/>
      <c r="C56" s="4"/>
      <c r="D56" s="8"/>
      <c r="E56" s="5"/>
      <c r="F56" s="5"/>
      <c r="G56" s="5"/>
      <c r="H56" s="5"/>
      <c r="I56" s="5"/>
      <c r="J56" s="5"/>
      <c r="K56" s="5"/>
      <c r="L56" s="5"/>
      <c r="M56" s="5"/>
      <c r="O56" s="5"/>
      <c r="P56" s="7"/>
      <c r="Q56" s="7"/>
      <c r="R56" s="14"/>
    </row>
    <row r="57" spans="1:18" ht="12">
      <c r="A57" t="s">
        <v>69</v>
      </c>
      <c r="B57" t="s">
        <v>60</v>
      </c>
      <c r="C57" s="4" t="s">
        <v>57</v>
      </c>
      <c r="D57" s="5">
        <v>1590</v>
      </c>
      <c r="E57" s="5">
        <v>1624</v>
      </c>
      <c r="F57" s="5">
        <v>1581</v>
      </c>
      <c r="G57" s="5">
        <v>1891</v>
      </c>
      <c r="H57" s="5">
        <v>1798</v>
      </c>
      <c r="I57" s="5"/>
      <c r="J57" s="5">
        <v>1540</v>
      </c>
      <c r="K57" s="5">
        <v>1680</v>
      </c>
      <c r="L57" s="5">
        <v>1320</v>
      </c>
      <c r="M57" s="23">
        <v>1300</v>
      </c>
      <c r="N57" s="10">
        <v>1375</v>
      </c>
      <c r="O57" s="10" t="s">
        <v>36</v>
      </c>
      <c r="P57" s="7">
        <f>SUM(D57:O57)-M57</f>
        <v>14399</v>
      </c>
      <c r="Q57" s="7">
        <f>COUNTIF(D57:O57,"&gt;0")</f>
        <v>10</v>
      </c>
      <c r="R57" s="14">
        <f>AVERAGE(D57:O57)</f>
        <v>1569.9</v>
      </c>
    </row>
    <row r="58" spans="1:19" ht="12">
      <c r="A58" t="s">
        <v>70</v>
      </c>
      <c r="B58" t="s">
        <v>60</v>
      </c>
      <c r="C58" s="4" t="s">
        <v>57</v>
      </c>
      <c r="D58" s="5">
        <v>1025</v>
      </c>
      <c r="E58" s="5">
        <v>966</v>
      </c>
      <c r="F58" s="5">
        <v>1008</v>
      </c>
      <c r="G58" s="8">
        <v>792</v>
      </c>
      <c r="H58" s="8">
        <v>960</v>
      </c>
      <c r="I58" s="24">
        <v>608</v>
      </c>
      <c r="K58" s="8">
        <v>1100</v>
      </c>
      <c r="L58" s="8">
        <v>966</v>
      </c>
      <c r="M58" s="24">
        <v>640</v>
      </c>
      <c r="N58" s="10">
        <v>861</v>
      </c>
      <c r="O58" s="8">
        <v>828</v>
      </c>
      <c r="P58" s="7">
        <f>SUM(D58:O58)-608-640</f>
        <v>8506</v>
      </c>
      <c r="Q58" s="7">
        <f aca="true" t="shared" si="6" ref="Q58:Q71">COUNTIF(D58:O58,"&gt;0")</f>
        <v>11</v>
      </c>
      <c r="R58" s="14">
        <f aca="true" t="shared" si="7" ref="R58:R70">AVERAGE(D58:O58)</f>
        <v>886.7272727272727</v>
      </c>
      <c r="S58" s="12"/>
    </row>
    <row r="59" spans="1:19" ht="12">
      <c r="A59" t="s">
        <v>71</v>
      </c>
      <c r="B59" t="s">
        <v>98</v>
      </c>
      <c r="C59" s="4" t="s">
        <v>57</v>
      </c>
      <c r="D59" s="8">
        <v>966</v>
      </c>
      <c r="E59" s="5">
        <v>945</v>
      </c>
      <c r="F59" s="5">
        <v>1075</v>
      </c>
      <c r="G59" s="5">
        <v>946</v>
      </c>
      <c r="H59" s="10" t="s">
        <v>36</v>
      </c>
      <c r="I59" s="10">
        <v>805</v>
      </c>
      <c r="J59" s="10">
        <v>880</v>
      </c>
      <c r="K59" s="10">
        <v>800</v>
      </c>
      <c r="L59" s="22">
        <v>700</v>
      </c>
      <c r="M59" s="10">
        <v>920</v>
      </c>
      <c r="N59" s="10">
        <v>1118</v>
      </c>
      <c r="O59" s="22">
        <v>780</v>
      </c>
      <c r="P59" s="7">
        <f>SUM(D59:O59)-700-780</f>
        <v>8455</v>
      </c>
      <c r="Q59" s="7">
        <f t="shared" si="6"/>
        <v>11</v>
      </c>
      <c r="R59" s="14">
        <f t="shared" si="7"/>
        <v>903.1818181818181</v>
      </c>
      <c r="S59" s="12"/>
    </row>
    <row r="60" spans="1:18" ht="12">
      <c r="A60" t="s">
        <v>110</v>
      </c>
      <c r="B60" t="s">
        <v>60</v>
      </c>
      <c r="C60" t="s">
        <v>57</v>
      </c>
      <c r="I60" s="5">
        <v>1056</v>
      </c>
      <c r="J60" s="5">
        <v>1590</v>
      </c>
      <c r="K60" s="5">
        <v>1404</v>
      </c>
      <c r="L60" s="5">
        <v>1176</v>
      </c>
      <c r="M60" s="5">
        <v>1176</v>
      </c>
      <c r="O60" s="5"/>
      <c r="P60" s="7">
        <f>SUM(D60:O60)</f>
        <v>6402</v>
      </c>
      <c r="Q60" s="7">
        <f t="shared" si="6"/>
        <v>5</v>
      </c>
      <c r="R60" s="14">
        <f t="shared" si="7"/>
        <v>1280.4</v>
      </c>
    </row>
    <row r="61" spans="1:18" ht="12">
      <c r="A61" t="s">
        <v>72</v>
      </c>
      <c r="B61" t="s">
        <v>60</v>
      </c>
      <c r="C61" s="4" t="s">
        <v>57</v>
      </c>
      <c r="D61" s="8" t="s">
        <v>36</v>
      </c>
      <c r="E61" s="5">
        <v>903</v>
      </c>
      <c r="F61" s="10" t="s">
        <v>36</v>
      </c>
      <c r="G61" s="8">
        <v>984</v>
      </c>
      <c r="H61" s="11" t="s">
        <v>36</v>
      </c>
      <c r="I61" s="11">
        <v>160</v>
      </c>
      <c r="J61" s="11">
        <v>851</v>
      </c>
      <c r="K61" s="11">
        <v>722</v>
      </c>
      <c r="L61" s="11">
        <v>779</v>
      </c>
      <c r="M61" s="11">
        <v>666</v>
      </c>
      <c r="N61" s="10">
        <v>680</v>
      </c>
      <c r="O61" s="11">
        <v>390</v>
      </c>
      <c r="P61" s="7">
        <f aca="true" t="shared" si="8" ref="P61:P71">SUM(D61:O61)</f>
        <v>6135</v>
      </c>
      <c r="Q61" s="7">
        <f t="shared" si="6"/>
        <v>9</v>
      </c>
      <c r="R61" s="14">
        <f t="shared" si="7"/>
        <v>681.6666666666666</v>
      </c>
    </row>
    <row r="62" spans="1:18" ht="12">
      <c r="A62" t="s">
        <v>73</v>
      </c>
      <c r="B62" t="s">
        <v>60</v>
      </c>
      <c r="C62" s="4" t="s">
        <v>57</v>
      </c>
      <c r="D62" s="8">
        <v>360</v>
      </c>
      <c r="E62" s="5">
        <v>91</v>
      </c>
      <c r="F62" s="5">
        <v>36</v>
      </c>
      <c r="G62" s="8">
        <v>110</v>
      </c>
      <c r="H62" s="8">
        <v>176</v>
      </c>
      <c r="I62" s="8">
        <v>99</v>
      </c>
      <c r="K62" s="8">
        <v>170</v>
      </c>
      <c r="L62" s="8">
        <v>198</v>
      </c>
      <c r="M62" s="8">
        <v>168</v>
      </c>
      <c r="P62" s="7">
        <f t="shared" si="8"/>
        <v>1408</v>
      </c>
      <c r="Q62" s="7">
        <f t="shared" si="6"/>
        <v>9</v>
      </c>
      <c r="R62" s="14">
        <f t="shared" si="7"/>
        <v>156.44444444444446</v>
      </c>
    </row>
    <row r="63" spans="1:18" ht="12">
      <c r="A63" t="s">
        <v>93</v>
      </c>
      <c r="B63" t="s">
        <v>60</v>
      </c>
      <c r="C63" s="4" t="s">
        <v>57</v>
      </c>
      <c r="D63" s="8">
        <v>20</v>
      </c>
      <c r="E63" s="5">
        <v>15</v>
      </c>
      <c r="F63" s="5">
        <v>300</v>
      </c>
      <c r="G63" s="8">
        <v>150</v>
      </c>
      <c r="H63" s="8">
        <v>666</v>
      </c>
      <c r="P63" s="7">
        <f t="shared" si="8"/>
        <v>1151</v>
      </c>
      <c r="Q63" s="7">
        <f t="shared" si="6"/>
        <v>5</v>
      </c>
      <c r="R63" s="14">
        <f t="shared" si="7"/>
        <v>230.2</v>
      </c>
    </row>
    <row r="64" spans="1:18" ht="12">
      <c r="A64" t="s">
        <v>74</v>
      </c>
      <c r="B64" t="s">
        <v>60</v>
      </c>
      <c r="C64" s="4" t="s">
        <v>57</v>
      </c>
      <c r="D64" s="8" t="s">
        <v>36</v>
      </c>
      <c r="E64" s="5">
        <v>252</v>
      </c>
      <c r="F64" s="10" t="s">
        <v>36</v>
      </c>
      <c r="G64" s="8">
        <v>247</v>
      </c>
      <c r="H64" s="8">
        <v>288</v>
      </c>
      <c r="P64" s="7">
        <f t="shared" si="8"/>
        <v>787</v>
      </c>
      <c r="Q64" s="7">
        <f t="shared" si="6"/>
        <v>3</v>
      </c>
      <c r="R64" s="14">
        <f t="shared" si="7"/>
        <v>262.3333333333333</v>
      </c>
    </row>
    <row r="65" spans="1:18" ht="12">
      <c r="A65" t="s">
        <v>76</v>
      </c>
      <c r="B65" t="s">
        <v>60</v>
      </c>
      <c r="C65" t="s">
        <v>57</v>
      </c>
      <c r="D65" s="8" t="s">
        <v>36</v>
      </c>
      <c r="E65" s="5">
        <v>78</v>
      </c>
      <c r="F65" s="10" t="s">
        <v>36</v>
      </c>
      <c r="G65" s="8">
        <v>200</v>
      </c>
      <c r="H65" s="8">
        <v>153</v>
      </c>
      <c r="J65" s="8">
        <v>136</v>
      </c>
      <c r="M65" s="8">
        <v>84</v>
      </c>
      <c r="P65" s="7">
        <f t="shared" si="8"/>
        <v>651</v>
      </c>
      <c r="Q65" s="7">
        <f t="shared" si="6"/>
        <v>5</v>
      </c>
      <c r="R65" s="14">
        <f t="shared" si="7"/>
        <v>130.2</v>
      </c>
    </row>
    <row r="66" spans="1:18" ht="12">
      <c r="A66" t="s">
        <v>75</v>
      </c>
      <c r="B66" t="s">
        <v>60</v>
      </c>
      <c r="C66" s="4" t="s">
        <v>57</v>
      </c>
      <c r="D66" s="8">
        <v>91</v>
      </c>
      <c r="E66" s="5">
        <v>117</v>
      </c>
      <c r="F66" s="5">
        <v>140</v>
      </c>
      <c r="G66" s="5"/>
      <c r="H66" s="10" t="s">
        <v>36</v>
      </c>
      <c r="I66" s="10">
        <v>70</v>
      </c>
      <c r="J66" s="10"/>
      <c r="K66" s="10"/>
      <c r="L66" s="10"/>
      <c r="M66" s="10"/>
      <c r="O66" s="10">
        <v>9</v>
      </c>
      <c r="P66" s="7">
        <f t="shared" si="8"/>
        <v>427</v>
      </c>
      <c r="Q66" s="7">
        <f t="shared" si="6"/>
        <v>5</v>
      </c>
      <c r="R66" s="14">
        <f t="shared" si="7"/>
        <v>85.4</v>
      </c>
    </row>
    <row r="67" spans="1:18" ht="12">
      <c r="A67" t="s">
        <v>154</v>
      </c>
      <c r="B67" t="s">
        <v>60</v>
      </c>
      <c r="C67" s="4" t="s">
        <v>57</v>
      </c>
      <c r="D67" s="11"/>
      <c r="E67" s="10"/>
      <c r="F67" s="10"/>
      <c r="G67" s="10"/>
      <c r="H67" s="10"/>
      <c r="I67" s="10"/>
      <c r="J67" s="10"/>
      <c r="K67" s="10"/>
      <c r="L67" s="10"/>
      <c r="M67" s="10">
        <v>128</v>
      </c>
      <c r="O67" s="10">
        <v>228</v>
      </c>
      <c r="P67" s="7">
        <f t="shared" si="8"/>
        <v>356</v>
      </c>
      <c r="Q67" s="7">
        <f t="shared" si="6"/>
        <v>2</v>
      </c>
      <c r="R67" s="14">
        <f t="shared" si="7"/>
        <v>178</v>
      </c>
    </row>
    <row r="68" spans="1:18" ht="12">
      <c r="A68" t="s">
        <v>96</v>
      </c>
      <c r="B68" t="s">
        <v>60</v>
      </c>
      <c r="C68" s="4" t="s">
        <v>57</v>
      </c>
      <c r="D68" s="11" t="s">
        <v>36</v>
      </c>
      <c r="E68" s="10" t="s">
        <v>36</v>
      </c>
      <c r="F68" s="10">
        <v>126</v>
      </c>
      <c r="G68" s="10"/>
      <c r="H68" s="10"/>
      <c r="I68" s="10"/>
      <c r="J68" s="10"/>
      <c r="K68" s="22"/>
      <c r="L68" s="10"/>
      <c r="M68" s="10"/>
      <c r="O68" s="10"/>
      <c r="P68" s="7">
        <f t="shared" si="8"/>
        <v>126</v>
      </c>
      <c r="Q68" s="7">
        <f t="shared" si="6"/>
        <v>1</v>
      </c>
      <c r="R68" s="14">
        <f t="shared" si="7"/>
        <v>126</v>
      </c>
    </row>
    <row r="69" spans="1:18" ht="12">
      <c r="A69" t="s">
        <v>163</v>
      </c>
      <c r="B69" t="s">
        <v>60</v>
      </c>
      <c r="C69" s="4" t="s">
        <v>57</v>
      </c>
      <c r="D69" s="11" t="s">
        <v>36</v>
      </c>
      <c r="E69" s="10" t="s">
        <v>36</v>
      </c>
      <c r="F69" s="5">
        <v>5</v>
      </c>
      <c r="G69" s="5"/>
      <c r="H69" s="5"/>
      <c r="I69" s="5"/>
      <c r="J69" s="5"/>
      <c r="K69" s="5"/>
      <c r="L69" s="5"/>
      <c r="M69" s="5"/>
      <c r="N69" s="10">
        <v>48</v>
      </c>
      <c r="O69" s="5"/>
      <c r="P69" s="7">
        <f t="shared" si="8"/>
        <v>53</v>
      </c>
      <c r="Q69" s="7">
        <f t="shared" si="6"/>
        <v>2</v>
      </c>
      <c r="R69" s="14">
        <f t="shared" si="7"/>
        <v>26.5</v>
      </c>
    </row>
    <row r="70" spans="1:18" ht="12">
      <c r="A70" t="s">
        <v>118</v>
      </c>
      <c r="B70" t="s">
        <v>60</v>
      </c>
      <c r="C70" s="4" t="s">
        <v>57</v>
      </c>
      <c r="D70" s="11"/>
      <c r="E70" s="10"/>
      <c r="F70" s="10"/>
      <c r="G70" s="10"/>
      <c r="H70" s="10"/>
      <c r="I70" s="10"/>
      <c r="J70" s="10">
        <v>40</v>
      </c>
      <c r="K70" s="10"/>
      <c r="L70" s="10"/>
      <c r="M70" s="10"/>
      <c r="O70" s="10"/>
      <c r="P70" s="7">
        <f t="shared" si="8"/>
        <v>40</v>
      </c>
      <c r="Q70" s="7">
        <f t="shared" si="6"/>
        <v>1</v>
      </c>
      <c r="R70" s="14">
        <f t="shared" si="7"/>
        <v>40</v>
      </c>
    </row>
    <row r="71" spans="1:18" ht="12">
      <c r="A71" t="s">
        <v>97</v>
      </c>
      <c r="B71" t="s">
        <v>98</v>
      </c>
      <c r="C71" t="s">
        <v>57</v>
      </c>
      <c r="D71" s="8" t="s">
        <v>36</v>
      </c>
      <c r="E71" s="8" t="s">
        <v>36</v>
      </c>
      <c r="F71" s="8" t="s">
        <v>42</v>
      </c>
      <c r="P71" s="7">
        <f t="shared" si="8"/>
        <v>0</v>
      </c>
      <c r="Q71" s="7">
        <f t="shared" si="6"/>
        <v>0</v>
      </c>
      <c r="R71" s="14"/>
    </row>
    <row r="73" spans="1:16" ht="12">
      <c r="A73" s="16" t="s">
        <v>147</v>
      </c>
      <c r="D73" s="17">
        <v>23</v>
      </c>
      <c r="E73" s="17">
        <v>27</v>
      </c>
      <c r="F73" s="17">
        <v>25</v>
      </c>
      <c r="G73" s="17">
        <v>31</v>
      </c>
      <c r="H73" s="17">
        <v>19</v>
      </c>
      <c r="I73" s="17">
        <v>24</v>
      </c>
      <c r="J73" s="17">
        <v>25</v>
      </c>
      <c r="K73" s="17">
        <v>29</v>
      </c>
      <c r="L73" s="17">
        <v>26</v>
      </c>
      <c r="M73" s="17">
        <f>COUNTIF(M6:M71,"&gt;0")</f>
        <v>27</v>
      </c>
      <c r="N73" s="21">
        <f>COUNTIF(N6:N71,"&gt;0")</f>
        <v>31</v>
      </c>
      <c r="O73" s="21">
        <f>COUNTIF(O6:O71,"&gt;0")</f>
        <v>28</v>
      </c>
      <c r="P73" s="21">
        <f>COUNTIF(P6:P71,"&gt;=0")</f>
        <v>62</v>
      </c>
    </row>
    <row r="74" spans="1:15" ht="12">
      <c r="A74" s="16" t="s">
        <v>148</v>
      </c>
      <c r="G74"/>
      <c r="H74"/>
      <c r="I74"/>
      <c r="J74"/>
      <c r="K74"/>
      <c r="L74"/>
      <c r="M74"/>
      <c r="O74"/>
    </row>
    <row r="75" spans="1:16" ht="12">
      <c r="A75" s="6" t="s">
        <v>6</v>
      </c>
      <c r="B75" s="6"/>
      <c r="C75" s="6"/>
      <c r="D75" s="6">
        <v>691</v>
      </c>
      <c r="E75" s="6">
        <v>929</v>
      </c>
      <c r="F75" s="6">
        <v>793</v>
      </c>
      <c r="G75" s="18">
        <v>1055</v>
      </c>
      <c r="H75" s="18">
        <v>574</v>
      </c>
      <c r="I75" s="18">
        <v>780</v>
      </c>
      <c r="J75" s="18">
        <v>985</v>
      </c>
      <c r="K75" s="18">
        <v>1045</v>
      </c>
      <c r="L75" s="18">
        <v>1000</v>
      </c>
      <c r="M75" s="18">
        <v>930</v>
      </c>
      <c r="N75" s="21">
        <v>1178</v>
      </c>
      <c r="O75" s="18">
        <v>923</v>
      </c>
      <c r="P75" s="6">
        <f>SUM(D75:O75)</f>
        <v>10883</v>
      </c>
    </row>
    <row r="76" spans="1:16" ht="12">
      <c r="A76" s="6" t="s">
        <v>149</v>
      </c>
      <c r="D76" s="6">
        <v>14621</v>
      </c>
      <c r="E76" s="6">
        <v>19107</v>
      </c>
      <c r="F76" s="6">
        <v>16529</v>
      </c>
      <c r="G76" s="18">
        <v>21328</v>
      </c>
      <c r="H76" s="18">
        <v>12736</v>
      </c>
      <c r="I76" s="18">
        <v>18403</v>
      </c>
      <c r="J76" s="18">
        <v>22264</v>
      </c>
      <c r="K76" s="18">
        <v>23265</v>
      </c>
      <c r="L76" s="18">
        <v>21010</v>
      </c>
      <c r="M76" s="17">
        <f>SUM(M6:M71)</f>
        <v>22371</v>
      </c>
      <c r="N76" s="21">
        <f>SUM(N6:N71)</f>
        <v>26221</v>
      </c>
      <c r="O76" s="21">
        <f>SUM(O6:O71)</f>
        <v>19739</v>
      </c>
      <c r="P76" s="6">
        <f>SUM(D76:O76)</f>
        <v>237594</v>
      </c>
    </row>
    <row r="77" spans="7:15" ht="12">
      <c r="G77"/>
      <c r="H77"/>
      <c r="I77"/>
      <c r="J77"/>
      <c r="K77"/>
      <c r="L77"/>
      <c r="M77"/>
      <c r="O77"/>
    </row>
    <row r="78" spans="12:15" ht="12">
      <c r="L78" s="5"/>
      <c r="M78" s="5"/>
      <c r="O78" s="5"/>
    </row>
  </sheetData>
  <printOptions/>
  <pageMargins left="0.75" right="0.75" top="1" bottom="1" header="0.5" footer="0.5"/>
  <pageSetup horizontalDpi="200" verticalDpi="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B2">
      <selection activeCell="C36" sqref="C36"/>
    </sheetView>
  </sheetViews>
  <sheetFormatPr defaultColWidth="8.8515625" defaultRowHeight="12.75"/>
  <cols>
    <col min="1" max="2" width="8.8515625" style="0" customWidth="1"/>
    <col min="3" max="4" width="9.140625" style="8" customWidth="1"/>
    <col min="5" max="5" width="9.140625" style="5" customWidth="1"/>
  </cols>
  <sheetData>
    <row r="1" spans="1:7" ht="12">
      <c r="A1" t="s">
        <v>8</v>
      </c>
      <c r="B1" t="s">
        <v>112</v>
      </c>
      <c r="C1" s="8" t="s">
        <v>77</v>
      </c>
      <c r="D1" s="8" t="s">
        <v>78</v>
      </c>
      <c r="E1" s="5" t="s">
        <v>79</v>
      </c>
      <c r="F1" t="s">
        <v>9</v>
      </c>
      <c r="G1" s="10"/>
    </row>
    <row r="2" ht="12">
      <c r="G2" s="10"/>
    </row>
    <row r="3" spans="1:7" ht="12">
      <c r="A3" s="6" t="s">
        <v>13</v>
      </c>
      <c r="G3" s="10"/>
    </row>
    <row r="4" spans="1:7" ht="12">
      <c r="A4" t="s">
        <v>22</v>
      </c>
      <c r="B4" t="s">
        <v>23</v>
      </c>
      <c r="C4" s="8">
        <v>57</v>
      </c>
      <c r="D4" s="8">
        <v>25</v>
      </c>
      <c r="E4" s="5">
        <v>1425</v>
      </c>
      <c r="F4" t="s">
        <v>16</v>
      </c>
      <c r="G4" s="10"/>
    </row>
    <row r="5" spans="1:7" ht="12">
      <c r="A5" t="s">
        <v>14</v>
      </c>
      <c r="B5" t="s">
        <v>15</v>
      </c>
      <c r="C5" s="8">
        <v>55</v>
      </c>
      <c r="D5" s="8">
        <v>25</v>
      </c>
      <c r="E5" s="5">
        <v>1375</v>
      </c>
      <c r="F5" t="s">
        <v>16</v>
      </c>
      <c r="G5" s="10"/>
    </row>
    <row r="6" spans="1:7" ht="12">
      <c r="A6" t="s">
        <v>141</v>
      </c>
      <c r="B6" t="s">
        <v>25</v>
      </c>
      <c r="C6" s="8">
        <v>42</v>
      </c>
      <c r="D6" s="8">
        <v>31</v>
      </c>
      <c r="E6" s="5">
        <v>1302</v>
      </c>
      <c r="F6" t="s">
        <v>26</v>
      </c>
      <c r="G6" s="10"/>
    </row>
    <row r="7" spans="1:7" ht="12">
      <c r="A7" t="s">
        <v>17</v>
      </c>
      <c r="B7" t="s">
        <v>18</v>
      </c>
      <c r="C7" s="8">
        <v>51</v>
      </c>
      <c r="D7" s="8">
        <v>25</v>
      </c>
      <c r="E7" s="5">
        <v>1275</v>
      </c>
      <c r="F7" t="s">
        <v>19</v>
      </c>
      <c r="G7" s="10"/>
    </row>
    <row r="8" spans="1:7" ht="12">
      <c r="A8" t="s">
        <v>89</v>
      </c>
      <c r="B8" t="s">
        <v>41</v>
      </c>
      <c r="C8" s="8">
        <v>49</v>
      </c>
      <c r="D8" s="8">
        <v>22</v>
      </c>
      <c r="E8" s="5">
        <v>1078</v>
      </c>
      <c r="F8" t="s">
        <v>90</v>
      </c>
      <c r="G8" s="10"/>
    </row>
    <row r="9" spans="1:7" ht="12">
      <c r="A9" t="s">
        <v>27</v>
      </c>
      <c r="B9" t="s">
        <v>28</v>
      </c>
      <c r="C9" s="8">
        <v>40</v>
      </c>
      <c r="D9" s="8">
        <v>21</v>
      </c>
      <c r="E9" s="5">
        <v>840</v>
      </c>
      <c r="F9" t="s">
        <v>107</v>
      </c>
      <c r="G9" s="10"/>
    </row>
    <row r="10" spans="1:7" ht="12">
      <c r="A10" t="s">
        <v>24</v>
      </c>
      <c r="B10" t="s">
        <v>25</v>
      </c>
      <c r="C10" s="8">
        <v>40</v>
      </c>
      <c r="D10" s="8">
        <v>20</v>
      </c>
      <c r="E10" s="5">
        <v>800</v>
      </c>
      <c r="F10" t="s">
        <v>26</v>
      </c>
      <c r="G10" s="10"/>
    </row>
    <row r="11" spans="1:7" ht="12">
      <c r="A11" t="s">
        <v>37</v>
      </c>
      <c r="B11" t="s">
        <v>25</v>
      </c>
      <c r="C11" s="8">
        <v>37</v>
      </c>
      <c r="D11" s="8">
        <v>20</v>
      </c>
      <c r="E11" s="5">
        <v>740</v>
      </c>
      <c r="F11" t="s">
        <v>26</v>
      </c>
      <c r="G11" s="10"/>
    </row>
    <row r="12" spans="1:7" ht="12">
      <c r="A12" t="s">
        <v>142</v>
      </c>
      <c r="B12" t="s">
        <v>143</v>
      </c>
      <c r="C12" s="8">
        <v>3</v>
      </c>
      <c r="D12" s="8">
        <v>3</v>
      </c>
      <c r="E12" s="5">
        <v>9</v>
      </c>
      <c r="F12" t="s">
        <v>85</v>
      </c>
      <c r="G12" s="10"/>
    </row>
    <row r="13" ht="12">
      <c r="G13" s="10"/>
    </row>
    <row r="14" spans="1:7" ht="12">
      <c r="A14" s="6" t="s">
        <v>44</v>
      </c>
      <c r="G14" s="10"/>
    </row>
    <row r="15" spans="1:7" ht="12">
      <c r="A15" t="s">
        <v>58</v>
      </c>
      <c r="B15" t="s">
        <v>51</v>
      </c>
      <c r="C15" s="8">
        <v>54</v>
      </c>
      <c r="D15" s="8">
        <v>26</v>
      </c>
      <c r="E15" s="5">
        <v>1404</v>
      </c>
      <c r="F15" t="s">
        <v>39</v>
      </c>
      <c r="G15" s="8"/>
    </row>
    <row r="16" spans="1:7" ht="12">
      <c r="A16" t="s">
        <v>103</v>
      </c>
      <c r="B16" t="s">
        <v>51</v>
      </c>
      <c r="C16" s="8">
        <v>41</v>
      </c>
      <c r="D16" s="8">
        <v>25</v>
      </c>
      <c r="E16" s="5">
        <v>1025</v>
      </c>
      <c r="F16" t="s">
        <v>39</v>
      </c>
      <c r="G16" s="5"/>
    </row>
    <row r="17" spans="1:7" ht="12">
      <c r="A17" t="s">
        <v>124</v>
      </c>
      <c r="B17" t="s">
        <v>125</v>
      </c>
      <c r="C17" s="8">
        <v>39</v>
      </c>
      <c r="D17" s="8">
        <v>20</v>
      </c>
      <c r="E17" s="5">
        <v>780</v>
      </c>
      <c r="F17" t="s">
        <v>130</v>
      </c>
      <c r="G17" s="5"/>
    </row>
    <row r="18" spans="1:7" ht="12">
      <c r="A18" t="s">
        <v>52</v>
      </c>
      <c r="B18" t="s">
        <v>53</v>
      </c>
      <c r="C18" s="8">
        <v>34</v>
      </c>
      <c r="D18" s="8">
        <v>19</v>
      </c>
      <c r="E18" s="5">
        <v>646</v>
      </c>
      <c r="G18" s="5"/>
    </row>
    <row r="19" spans="1:7" ht="12">
      <c r="A19" t="s">
        <v>63</v>
      </c>
      <c r="B19" t="s">
        <v>64</v>
      </c>
      <c r="C19" s="8">
        <v>30</v>
      </c>
      <c r="D19" s="8">
        <v>19</v>
      </c>
      <c r="E19" s="5">
        <v>570</v>
      </c>
      <c r="G19" s="5"/>
    </row>
    <row r="20" spans="1:7" ht="12">
      <c r="A20" t="s">
        <v>150</v>
      </c>
      <c r="B20" t="s">
        <v>51</v>
      </c>
      <c r="C20" s="8">
        <v>34</v>
      </c>
      <c r="D20" s="8">
        <v>16</v>
      </c>
      <c r="E20" s="5">
        <v>544</v>
      </c>
      <c r="G20" s="5"/>
    </row>
    <row r="21" spans="1:7" ht="12">
      <c r="A21" t="s">
        <v>59</v>
      </c>
      <c r="B21" t="s">
        <v>60</v>
      </c>
      <c r="C21" s="8">
        <v>32</v>
      </c>
      <c r="D21" s="8">
        <v>17</v>
      </c>
      <c r="E21" s="5">
        <v>544</v>
      </c>
      <c r="F21" t="s">
        <v>61</v>
      </c>
      <c r="G21" s="5"/>
    </row>
    <row r="22" spans="1:7" ht="12">
      <c r="A22" t="s">
        <v>54</v>
      </c>
      <c r="B22" t="s">
        <v>55</v>
      </c>
      <c r="C22" s="8">
        <v>30</v>
      </c>
      <c r="D22" s="8">
        <v>15</v>
      </c>
      <c r="E22" s="5">
        <v>450</v>
      </c>
      <c r="G22" s="5"/>
    </row>
    <row r="23" spans="1:7" ht="12">
      <c r="A23" t="s">
        <v>62</v>
      </c>
      <c r="B23" t="s">
        <v>48</v>
      </c>
      <c r="C23" s="8">
        <v>25</v>
      </c>
      <c r="D23" s="8">
        <v>16</v>
      </c>
      <c r="E23" s="5">
        <v>400</v>
      </c>
      <c r="G23" s="5"/>
    </row>
    <row r="24" spans="1:7" ht="12">
      <c r="A24" t="s">
        <v>144</v>
      </c>
      <c r="B24" t="s">
        <v>145</v>
      </c>
      <c r="C24" s="8">
        <v>34</v>
      </c>
      <c r="D24" s="8">
        <v>11</v>
      </c>
      <c r="E24" s="5">
        <v>374</v>
      </c>
      <c r="F24" t="s">
        <v>39</v>
      </c>
      <c r="G24" s="5"/>
    </row>
    <row r="25" spans="1:7" ht="12">
      <c r="A25" t="s">
        <v>65</v>
      </c>
      <c r="B25" t="s">
        <v>66</v>
      </c>
      <c r="C25" s="8">
        <v>29</v>
      </c>
      <c r="D25" s="8">
        <v>10</v>
      </c>
      <c r="E25" s="5">
        <v>290</v>
      </c>
      <c r="F25" t="s">
        <v>130</v>
      </c>
      <c r="G25" s="5"/>
    </row>
    <row r="26" ht="12">
      <c r="G26" s="8"/>
    </row>
    <row r="27" spans="1:7" ht="12">
      <c r="A27" s="6" t="s">
        <v>68</v>
      </c>
      <c r="G27" s="5"/>
    </row>
    <row r="28" spans="1:7" ht="12">
      <c r="A28" t="s">
        <v>69</v>
      </c>
      <c r="B28" t="s">
        <v>60</v>
      </c>
      <c r="C28" s="8">
        <v>55</v>
      </c>
      <c r="D28" s="8">
        <v>24</v>
      </c>
      <c r="E28" s="5">
        <v>1320</v>
      </c>
      <c r="F28" t="s">
        <v>57</v>
      </c>
      <c r="G28" s="5"/>
    </row>
    <row r="29" spans="1:7" ht="12">
      <c r="A29" t="s">
        <v>110</v>
      </c>
      <c r="B29" t="s">
        <v>60</v>
      </c>
      <c r="C29" s="8">
        <v>49</v>
      </c>
      <c r="D29" s="8">
        <v>24</v>
      </c>
      <c r="E29" s="5">
        <v>1176</v>
      </c>
      <c r="F29" t="s">
        <v>57</v>
      </c>
      <c r="G29" s="5"/>
    </row>
    <row r="30" spans="1:7" ht="12">
      <c r="A30" t="s">
        <v>70</v>
      </c>
      <c r="B30" t="s">
        <v>60</v>
      </c>
      <c r="C30" s="8">
        <v>42</v>
      </c>
      <c r="D30" s="8">
        <v>23</v>
      </c>
      <c r="E30" s="5">
        <v>966</v>
      </c>
      <c r="F30" t="s">
        <v>57</v>
      </c>
      <c r="G30" s="5"/>
    </row>
    <row r="31" spans="1:7" ht="12">
      <c r="A31" t="s">
        <v>72</v>
      </c>
      <c r="B31" t="s">
        <v>60</v>
      </c>
      <c r="C31" s="8">
        <v>41</v>
      </c>
      <c r="D31" s="8">
        <v>19</v>
      </c>
      <c r="E31" s="5">
        <v>779</v>
      </c>
      <c r="F31" t="s">
        <v>57</v>
      </c>
      <c r="G31" s="5"/>
    </row>
    <row r="32" spans="1:7" ht="12">
      <c r="A32" t="s">
        <v>71</v>
      </c>
      <c r="B32" t="s">
        <v>98</v>
      </c>
      <c r="C32" s="8">
        <v>35</v>
      </c>
      <c r="D32" s="8">
        <v>20</v>
      </c>
      <c r="E32" s="5">
        <v>700</v>
      </c>
      <c r="F32" t="s">
        <v>57</v>
      </c>
      <c r="G32" s="5"/>
    </row>
    <row r="33" spans="1:7" ht="12">
      <c r="A33" t="s">
        <v>82</v>
      </c>
      <c r="B33" t="s">
        <v>60</v>
      </c>
      <c r="C33" s="8">
        <v>22</v>
      </c>
      <c r="D33" s="8">
        <v>9</v>
      </c>
      <c r="E33" s="5">
        <v>198</v>
      </c>
      <c r="F33" t="s">
        <v>57</v>
      </c>
      <c r="G33" s="5"/>
    </row>
    <row r="34" ht="12">
      <c r="G34" s="5"/>
    </row>
    <row r="35" spans="3:7" ht="12">
      <c r="C35" s="8">
        <f>SUM(C4:C33)</f>
        <v>1000</v>
      </c>
      <c r="G35" s="5"/>
    </row>
    <row r="36" ht="12">
      <c r="G36" s="5"/>
    </row>
    <row r="37" ht="12">
      <c r="G37" s="5"/>
    </row>
    <row r="38" ht="12">
      <c r="G38" s="5"/>
    </row>
    <row r="39" ht="12">
      <c r="G39" s="10"/>
    </row>
    <row r="40" ht="12">
      <c r="G40" s="5"/>
    </row>
    <row r="41" ht="12">
      <c r="G41" s="5"/>
    </row>
    <row r="42" ht="12">
      <c r="G42" s="5"/>
    </row>
    <row r="43" ht="12">
      <c r="G43" s="5"/>
    </row>
    <row r="44" ht="12">
      <c r="G44" s="5"/>
    </row>
    <row r="45" ht="12">
      <c r="G45" s="8"/>
    </row>
    <row r="46" ht="12">
      <c r="G46" s="10"/>
    </row>
    <row r="47" ht="12">
      <c r="G47" s="5"/>
    </row>
    <row r="48" ht="12">
      <c r="G48" s="11"/>
    </row>
    <row r="49" ht="12">
      <c r="G49" s="8"/>
    </row>
    <row r="50" ht="12">
      <c r="G50" s="8"/>
    </row>
    <row r="51" ht="12">
      <c r="G51" s="8"/>
    </row>
    <row r="52" ht="12">
      <c r="G52" s="8"/>
    </row>
    <row r="53" ht="12">
      <c r="G53" s="10"/>
    </row>
    <row r="54" ht="12">
      <c r="G54" s="10"/>
    </row>
    <row r="55" ht="12">
      <c r="G55" s="10"/>
    </row>
    <row r="56" ht="12">
      <c r="G56" s="5"/>
    </row>
    <row r="57" ht="12">
      <c r="G57" s="8"/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5">
      <selection activeCell="C39" sqref="C39"/>
    </sheetView>
  </sheetViews>
  <sheetFormatPr defaultColWidth="8.8515625" defaultRowHeight="12.75"/>
  <cols>
    <col min="1" max="4" width="8.8515625" style="0" customWidth="1"/>
    <col min="5" max="5" width="9.140625" style="12" customWidth="1"/>
  </cols>
  <sheetData>
    <row r="1" spans="1:6" ht="12">
      <c r="A1" t="s">
        <v>8</v>
      </c>
      <c r="B1" t="s">
        <v>112</v>
      </c>
      <c r="C1" s="8" t="s">
        <v>77</v>
      </c>
      <c r="D1" s="8" t="s">
        <v>78</v>
      </c>
      <c r="E1" s="12" t="s">
        <v>79</v>
      </c>
      <c r="F1" t="s">
        <v>9</v>
      </c>
    </row>
    <row r="2" spans="3:4" ht="12">
      <c r="C2" s="8"/>
      <c r="D2" s="8"/>
    </row>
    <row r="3" spans="1:4" ht="12">
      <c r="A3" s="6" t="s">
        <v>13</v>
      </c>
      <c r="C3" s="8"/>
      <c r="D3" s="8"/>
    </row>
    <row r="4" spans="3:4" ht="12">
      <c r="C4" s="8"/>
      <c r="D4" s="8"/>
    </row>
    <row r="5" spans="1:6" ht="12">
      <c r="A5" t="s">
        <v>89</v>
      </c>
      <c r="B5" t="s">
        <v>41</v>
      </c>
      <c r="C5">
        <v>52</v>
      </c>
      <c r="D5">
        <v>33</v>
      </c>
      <c r="E5" s="12">
        <v>1716</v>
      </c>
      <c r="F5" t="s">
        <v>90</v>
      </c>
    </row>
    <row r="6" spans="1:6" ht="12">
      <c r="A6" t="s">
        <v>17</v>
      </c>
      <c r="B6" t="s">
        <v>18</v>
      </c>
      <c r="C6">
        <v>52</v>
      </c>
      <c r="D6">
        <v>30</v>
      </c>
      <c r="E6" s="12">
        <v>1560</v>
      </c>
      <c r="F6" t="s">
        <v>19</v>
      </c>
    </row>
    <row r="7" spans="1:5" ht="12">
      <c r="A7" t="s">
        <v>20</v>
      </c>
      <c r="B7" t="s">
        <v>21</v>
      </c>
      <c r="C7">
        <v>47</v>
      </c>
      <c r="D7">
        <v>26</v>
      </c>
      <c r="E7" s="12">
        <v>1222</v>
      </c>
    </row>
    <row r="8" spans="1:6" ht="12">
      <c r="A8" t="s">
        <v>24</v>
      </c>
      <c r="B8" t="s">
        <v>25</v>
      </c>
      <c r="C8">
        <v>45</v>
      </c>
      <c r="D8">
        <v>25</v>
      </c>
      <c r="E8" s="12">
        <v>1125</v>
      </c>
      <c r="F8" t="s">
        <v>26</v>
      </c>
    </row>
    <row r="9" spans="1:6" ht="12">
      <c r="A9" t="s">
        <v>31</v>
      </c>
      <c r="B9" t="s">
        <v>32</v>
      </c>
      <c r="C9">
        <v>40</v>
      </c>
      <c r="D9">
        <v>24</v>
      </c>
      <c r="E9" s="12">
        <v>960</v>
      </c>
      <c r="F9" t="s">
        <v>19</v>
      </c>
    </row>
    <row r="10" spans="1:5" ht="12">
      <c r="A10" t="s">
        <v>33</v>
      </c>
      <c r="B10" t="s">
        <v>34</v>
      </c>
      <c r="C10">
        <v>38</v>
      </c>
      <c r="D10">
        <v>21</v>
      </c>
      <c r="E10" s="12">
        <v>798</v>
      </c>
    </row>
    <row r="11" spans="1:6" ht="12">
      <c r="A11" t="s">
        <v>142</v>
      </c>
      <c r="B11" t="s">
        <v>143</v>
      </c>
      <c r="C11">
        <v>21</v>
      </c>
      <c r="D11">
        <v>17</v>
      </c>
      <c r="E11" s="12">
        <v>357</v>
      </c>
      <c r="F11" t="s">
        <v>85</v>
      </c>
    </row>
    <row r="12" spans="4:6" ht="12">
      <c r="D12" s="8"/>
      <c r="F12" s="5"/>
    </row>
    <row r="13" spans="1:6" ht="12">
      <c r="A13" s="6" t="s">
        <v>44</v>
      </c>
      <c r="D13" s="8"/>
      <c r="F13" s="5"/>
    </row>
    <row r="14" spans="4:6" ht="12">
      <c r="D14" s="8"/>
      <c r="F14" s="5"/>
    </row>
    <row r="15" spans="1:5" ht="12">
      <c r="A15" t="s">
        <v>50</v>
      </c>
      <c r="B15" t="s">
        <v>51</v>
      </c>
      <c r="C15">
        <v>58</v>
      </c>
      <c r="D15">
        <v>30</v>
      </c>
      <c r="E15" s="12">
        <v>1740</v>
      </c>
    </row>
    <row r="16" spans="1:5" ht="12">
      <c r="A16" t="s">
        <v>14</v>
      </c>
      <c r="B16" t="s">
        <v>15</v>
      </c>
      <c r="C16">
        <v>53</v>
      </c>
      <c r="D16">
        <v>32</v>
      </c>
      <c r="E16" s="12">
        <v>1696</v>
      </c>
    </row>
    <row r="17" spans="1:5" ht="12">
      <c r="A17" t="s">
        <v>52</v>
      </c>
      <c r="B17" t="s">
        <v>53</v>
      </c>
      <c r="C17">
        <v>47</v>
      </c>
      <c r="D17">
        <v>30</v>
      </c>
      <c r="E17" s="12">
        <v>1410</v>
      </c>
    </row>
    <row r="18" spans="1:5" ht="12">
      <c r="A18" t="s">
        <v>45</v>
      </c>
      <c r="B18" t="s">
        <v>46</v>
      </c>
      <c r="C18">
        <v>44</v>
      </c>
      <c r="D18">
        <v>29</v>
      </c>
      <c r="E18" s="12">
        <v>1276</v>
      </c>
    </row>
    <row r="19" spans="1:5" ht="12">
      <c r="A19" t="s">
        <v>103</v>
      </c>
      <c r="B19" t="s">
        <v>51</v>
      </c>
      <c r="C19">
        <v>43</v>
      </c>
      <c r="D19">
        <v>25</v>
      </c>
      <c r="E19" s="12">
        <v>1075</v>
      </c>
    </row>
    <row r="20" spans="1:5" ht="12">
      <c r="A20" t="s">
        <v>91</v>
      </c>
      <c r="B20" t="s">
        <v>92</v>
      </c>
      <c r="C20">
        <v>31</v>
      </c>
      <c r="D20">
        <v>20</v>
      </c>
      <c r="E20" s="12">
        <v>620</v>
      </c>
    </row>
    <row r="21" spans="1:5" ht="12">
      <c r="A21" t="s">
        <v>54</v>
      </c>
      <c r="B21" t="s">
        <v>55</v>
      </c>
      <c r="C21">
        <v>28</v>
      </c>
      <c r="D21">
        <v>16</v>
      </c>
      <c r="E21" s="12">
        <v>448</v>
      </c>
    </row>
    <row r="22" spans="1:5" ht="12">
      <c r="A22" t="s">
        <v>65</v>
      </c>
      <c r="B22" t="s">
        <v>66</v>
      </c>
      <c r="C22">
        <v>28</v>
      </c>
      <c r="D22">
        <v>14</v>
      </c>
      <c r="E22" s="12">
        <v>392</v>
      </c>
    </row>
    <row r="23" spans="1:5" ht="12">
      <c r="A23" t="s">
        <v>63</v>
      </c>
      <c r="B23" t="s">
        <v>64</v>
      </c>
      <c r="C23">
        <v>24</v>
      </c>
      <c r="D23">
        <v>16</v>
      </c>
      <c r="E23" s="12">
        <v>384</v>
      </c>
    </row>
    <row r="24" spans="1:5" ht="12">
      <c r="A24" t="s">
        <v>153</v>
      </c>
      <c r="B24" t="s">
        <v>51</v>
      </c>
      <c r="C24">
        <v>23</v>
      </c>
      <c r="D24">
        <v>13</v>
      </c>
      <c r="E24" s="12">
        <v>299</v>
      </c>
    </row>
    <row r="25" spans="1:5" ht="12">
      <c r="A25" t="s">
        <v>155</v>
      </c>
      <c r="B25" t="s">
        <v>51</v>
      </c>
      <c r="C25">
        <v>6</v>
      </c>
      <c r="D25">
        <v>5</v>
      </c>
      <c r="E25" s="12">
        <v>30</v>
      </c>
    </row>
    <row r="26" spans="1:5" ht="12">
      <c r="A26" t="s">
        <v>62</v>
      </c>
      <c r="B26" t="s">
        <v>48</v>
      </c>
      <c r="C26">
        <v>0</v>
      </c>
      <c r="D26">
        <v>0</v>
      </c>
      <c r="E26" s="12">
        <v>1</v>
      </c>
    </row>
    <row r="27" spans="4:6" ht="12">
      <c r="D27" s="8"/>
      <c r="F27" s="5"/>
    </row>
    <row r="28" spans="1:6" ht="12">
      <c r="A28" s="6" t="s">
        <v>68</v>
      </c>
      <c r="D28" s="8"/>
      <c r="F28" s="5"/>
    </row>
    <row r="29" spans="1:6" ht="12">
      <c r="A29" t="s">
        <v>69</v>
      </c>
      <c r="B29" t="s">
        <v>60</v>
      </c>
      <c r="C29">
        <v>50</v>
      </c>
      <c r="D29">
        <v>26</v>
      </c>
      <c r="E29" s="12">
        <v>1300</v>
      </c>
      <c r="F29" t="s">
        <v>57</v>
      </c>
    </row>
    <row r="30" spans="1:6" ht="12">
      <c r="A30" t="s">
        <v>110</v>
      </c>
      <c r="B30" t="s">
        <v>60</v>
      </c>
      <c r="C30">
        <v>49</v>
      </c>
      <c r="D30">
        <v>24</v>
      </c>
      <c r="E30" s="12">
        <v>1176</v>
      </c>
      <c r="F30" t="s">
        <v>57</v>
      </c>
    </row>
    <row r="31" spans="1:6" ht="12">
      <c r="A31" t="s">
        <v>71</v>
      </c>
      <c r="B31" t="s">
        <v>60</v>
      </c>
      <c r="C31">
        <v>40</v>
      </c>
      <c r="D31">
        <v>23</v>
      </c>
      <c r="E31" s="12">
        <v>920</v>
      </c>
      <c r="F31" t="s">
        <v>57</v>
      </c>
    </row>
    <row r="32" spans="1:6" ht="12">
      <c r="A32" t="s">
        <v>72</v>
      </c>
      <c r="B32" t="s">
        <v>60</v>
      </c>
      <c r="C32">
        <v>37</v>
      </c>
      <c r="D32">
        <v>18</v>
      </c>
      <c r="E32" s="12">
        <v>666</v>
      </c>
      <c r="F32" t="s">
        <v>57</v>
      </c>
    </row>
    <row r="33" spans="1:6" ht="12">
      <c r="A33" t="s">
        <v>70</v>
      </c>
      <c r="B33" t="s">
        <v>60</v>
      </c>
      <c r="C33">
        <v>32</v>
      </c>
      <c r="D33">
        <v>20</v>
      </c>
      <c r="E33" s="12">
        <v>640</v>
      </c>
      <c r="F33" t="s">
        <v>57</v>
      </c>
    </row>
    <row r="34" spans="1:6" ht="12">
      <c r="A34" t="s">
        <v>82</v>
      </c>
      <c r="B34" t="s">
        <v>60</v>
      </c>
      <c r="C34">
        <v>14</v>
      </c>
      <c r="D34">
        <v>12</v>
      </c>
      <c r="E34" s="12">
        <v>168</v>
      </c>
      <c r="F34" t="s">
        <v>57</v>
      </c>
    </row>
    <row r="35" spans="1:6" ht="12">
      <c r="A35" t="s">
        <v>154</v>
      </c>
      <c r="B35" t="s">
        <v>60</v>
      </c>
      <c r="C35">
        <v>16</v>
      </c>
      <c r="D35">
        <v>8</v>
      </c>
      <c r="E35" s="12">
        <v>128</v>
      </c>
      <c r="F35" t="s">
        <v>57</v>
      </c>
    </row>
    <row r="36" spans="1:6" ht="12">
      <c r="A36" t="s">
        <v>75</v>
      </c>
      <c r="B36" t="s">
        <v>60</v>
      </c>
      <c r="C36">
        <v>12</v>
      </c>
      <c r="D36">
        <v>7</v>
      </c>
      <c r="E36" s="12">
        <v>84</v>
      </c>
      <c r="F36" t="s">
        <v>57</v>
      </c>
    </row>
    <row r="38" ht="12">
      <c r="C38">
        <f>SUM(C5:C36)</f>
        <v>930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35" sqref="C35"/>
    </sheetView>
  </sheetViews>
  <sheetFormatPr defaultColWidth="8.8515625" defaultRowHeight="12.75"/>
  <sheetData>
    <row r="1" spans="1:6" ht="12">
      <c r="A1" s="6" t="s">
        <v>165</v>
      </c>
      <c r="B1" s="6" t="s">
        <v>112</v>
      </c>
      <c r="C1" s="6" t="s">
        <v>166</v>
      </c>
      <c r="D1" s="6" t="s">
        <v>167</v>
      </c>
      <c r="E1" s="6" t="s">
        <v>79</v>
      </c>
      <c r="F1" s="6" t="s">
        <v>9</v>
      </c>
    </row>
    <row r="2" spans="1:6" ht="12">
      <c r="A2" t="s">
        <v>89</v>
      </c>
      <c r="C2">
        <v>55</v>
      </c>
      <c r="D2">
        <v>30</v>
      </c>
      <c r="E2" s="12">
        <v>1650</v>
      </c>
      <c r="F2" t="s">
        <v>90</v>
      </c>
    </row>
    <row r="3" spans="1:6" ht="12">
      <c r="A3" t="s">
        <v>17</v>
      </c>
      <c r="C3">
        <v>53</v>
      </c>
      <c r="D3">
        <v>31</v>
      </c>
      <c r="E3" s="12">
        <v>1643</v>
      </c>
      <c r="F3" t="s">
        <v>19</v>
      </c>
    </row>
    <row r="4" spans="1:6" ht="12">
      <c r="A4" t="s">
        <v>14</v>
      </c>
      <c r="C4">
        <v>53</v>
      </c>
      <c r="D4">
        <v>30</v>
      </c>
      <c r="E4" s="12">
        <v>1590</v>
      </c>
      <c r="F4" t="s">
        <v>16</v>
      </c>
    </row>
    <row r="5" spans="1:5" ht="12">
      <c r="A5" t="s">
        <v>20</v>
      </c>
      <c r="C5">
        <v>54</v>
      </c>
      <c r="D5">
        <v>29</v>
      </c>
      <c r="E5" s="12">
        <v>1566</v>
      </c>
    </row>
    <row r="6" spans="1:6" ht="12">
      <c r="A6" t="s">
        <v>50</v>
      </c>
      <c r="C6">
        <v>54</v>
      </c>
      <c r="D6">
        <v>26</v>
      </c>
      <c r="E6" s="12">
        <v>1404</v>
      </c>
      <c r="F6" t="s">
        <v>39</v>
      </c>
    </row>
    <row r="7" spans="1:6" ht="12">
      <c r="A7" t="s">
        <v>168</v>
      </c>
      <c r="C7">
        <v>50</v>
      </c>
      <c r="D7">
        <v>28</v>
      </c>
      <c r="E7" s="12">
        <v>1400</v>
      </c>
      <c r="F7" t="s">
        <v>101</v>
      </c>
    </row>
    <row r="8" spans="1:6" ht="12">
      <c r="A8" t="s">
        <v>69</v>
      </c>
      <c r="C8">
        <v>55</v>
      </c>
      <c r="D8">
        <v>25</v>
      </c>
      <c r="E8" s="12">
        <v>1375</v>
      </c>
      <c r="F8" t="s">
        <v>57</v>
      </c>
    </row>
    <row r="9" spans="1:6" ht="12">
      <c r="A9" t="s">
        <v>58</v>
      </c>
      <c r="C9">
        <v>50</v>
      </c>
      <c r="D9">
        <v>27</v>
      </c>
      <c r="E9" s="12">
        <v>1350</v>
      </c>
      <c r="F9" t="s">
        <v>39</v>
      </c>
    </row>
    <row r="10" spans="1:6" ht="12">
      <c r="A10" t="s">
        <v>103</v>
      </c>
      <c r="C10">
        <v>45</v>
      </c>
      <c r="D10">
        <v>25</v>
      </c>
      <c r="E10" s="12">
        <v>1125</v>
      </c>
      <c r="F10" t="s">
        <v>39</v>
      </c>
    </row>
    <row r="11" spans="1:6" ht="12">
      <c r="A11" t="s">
        <v>71</v>
      </c>
      <c r="C11">
        <v>43</v>
      </c>
      <c r="D11">
        <v>26</v>
      </c>
      <c r="E11">
        <v>1118</v>
      </c>
      <c r="F11" t="s">
        <v>57</v>
      </c>
    </row>
    <row r="12" spans="1:6" ht="12">
      <c r="A12" t="s">
        <v>22</v>
      </c>
      <c r="C12">
        <v>44</v>
      </c>
      <c r="D12">
        <v>24</v>
      </c>
      <c r="E12" s="12">
        <v>1056</v>
      </c>
      <c r="F12" t="s">
        <v>16</v>
      </c>
    </row>
    <row r="13" spans="1:6" ht="12">
      <c r="A13" t="s">
        <v>141</v>
      </c>
      <c r="C13">
        <v>42</v>
      </c>
      <c r="D13">
        <v>24</v>
      </c>
      <c r="E13" s="12">
        <f>24*42</f>
        <v>1008</v>
      </c>
      <c r="F13" t="s">
        <v>26</v>
      </c>
    </row>
    <row r="14" spans="1:5" ht="12">
      <c r="A14" t="s">
        <v>162</v>
      </c>
      <c r="C14">
        <v>42</v>
      </c>
      <c r="D14">
        <v>24</v>
      </c>
      <c r="E14" s="12">
        <v>1008</v>
      </c>
    </row>
    <row r="15" spans="1:5" ht="12">
      <c r="A15" t="s">
        <v>52</v>
      </c>
      <c r="C15">
        <v>40</v>
      </c>
      <c r="D15">
        <v>24</v>
      </c>
      <c r="E15">
        <v>960</v>
      </c>
    </row>
    <row r="16" spans="1:6" ht="12">
      <c r="A16" t="s">
        <v>70</v>
      </c>
      <c r="C16">
        <v>41</v>
      </c>
      <c r="D16">
        <v>21</v>
      </c>
      <c r="E16">
        <v>861</v>
      </c>
      <c r="F16" t="s">
        <v>57</v>
      </c>
    </row>
    <row r="17" spans="1:5" ht="12">
      <c r="A17" t="s">
        <v>27</v>
      </c>
      <c r="C17">
        <v>37</v>
      </c>
      <c r="D17">
        <v>20</v>
      </c>
      <c r="E17">
        <v>740</v>
      </c>
    </row>
    <row r="18" spans="1:6" ht="12">
      <c r="A18" t="s">
        <v>72</v>
      </c>
      <c r="C18">
        <v>34</v>
      </c>
      <c r="D18">
        <v>20</v>
      </c>
      <c r="E18">
        <v>680</v>
      </c>
      <c r="F18" t="s">
        <v>57</v>
      </c>
    </row>
    <row r="19" spans="1:5" ht="12">
      <c r="A19" t="s">
        <v>63</v>
      </c>
      <c r="C19">
        <v>30</v>
      </c>
      <c r="D19">
        <v>22</v>
      </c>
      <c r="E19">
        <v>660</v>
      </c>
    </row>
    <row r="20" spans="1:6" ht="12">
      <c r="A20" t="s">
        <v>102</v>
      </c>
      <c r="C20">
        <v>55</v>
      </c>
      <c r="D20">
        <v>16</v>
      </c>
      <c r="E20">
        <v>630</v>
      </c>
      <c r="F20" t="s">
        <v>164</v>
      </c>
    </row>
    <row r="21" spans="1:6" ht="12">
      <c r="A21" t="s">
        <v>47</v>
      </c>
      <c r="C21">
        <v>42</v>
      </c>
      <c r="D21">
        <v>14</v>
      </c>
      <c r="E21">
        <v>588</v>
      </c>
      <c r="F21" t="s">
        <v>169</v>
      </c>
    </row>
    <row r="22" spans="1:5" ht="12">
      <c r="A22" t="s">
        <v>54</v>
      </c>
      <c r="C22">
        <v>31</v>
      </c>
      <c r="D22">
        <v>16</v>
      </c>
      <c r="E22">
        <v>496</v>
      </c>
    </row>
    <row r="23" spans="1:6" ht="12">
      <c r="A23" t="s">
        <v>33</v>
      </c>
      <c r="C23">
        <v>26</v>
      </c>
      <c r="D23">
        <v>17</v>
      </c>
      <c r="E23">
        <v>442</v>
      </c>
      <c r="F23" t="s">
        <v>129</v>
      </c>
    </row>
    <row r="24" spans="1:6" ht="12">
      <c r="A24" t="s">
        <v>65</v>
      </c>
      <c r="C24">
        <v>26</v>
      </c>
      <c r="D24">
        <v>12</v>
      </c>
      <c r="E24">
        <v>412</v>
      </c>
      <c r="F24" t="s">
        <v>130</v>
      </c>
    </row>
    <row r="25" spans="1:6" ht="12">
      <c r="A25" t="s">
        <v>153</v>
      </c>
      <c r="C25">
        <v>22</v>
      </c>
      <c r="D25">
        <v>16</v>
      </c>
      <c r="E25">
        <v>352</v>
      </c>
      <c r="F25" t="s">
        <v>39</v>
      </c>
    </row>
    <row r="26" spans="1:5" ht="12">
      <c r="A26" t="s">
        <v>62</v>
      </c>
      <c r="C26">
        <v>23</v>
      </c>
      <c r="D26">
        <v>15</v>
      </c>
      <c r="E26">
        <v>345</v>
      </c>
    </row>
    <row r="27" spans="1:6" ht="12">
      <c r="A27" t="s">
        <v>124</v>
      </c>
      <c r="C27">
        <v>34</v>
      </c>
      <c r="D27">
        <v>10</v>
      </c>
      <c r="E27">
        <v>340</v>
      </c>
      <c r="F27" t="s">
        <v>130</v>
      </c>
    </row>
    <row r="28" spans="1:5" ht="12">
      <c r="A28" t="s">
        <v>142</v>
      </c>
      <c r="C28">
        <v>20</v>
      </c>
      <c r="D28">
        <v>17</v>
      </c>
      <c r="E28">
        <v>340</v>
      </c>
    </row>
    <row r="29" spans="1:6" ht="12">
      <c r="A29" t="s">
        <v>59</v>
      </c>
      <c r="C29">
        <v>26</v>
      </c>
      <c r="D29">
        <v>13</v>
      </c>
      <c r="E29">
        <v>338</v>
      </c>
      <c r="F29" t="s">
        <v>61</v>
      </c>
    </row>
    <row r="30" spans="1:6" ht="12">
      <c r="A30" t="s">
        <v>159</v>
      </c>
      <c r="C30">
        <v>26</v>
      </c>
      <c r="D30">
        <v>12</v>
      </c>
      <c r="E30">
        <v>312</v>
      </c>
      <c r="F30" t="s">
        <v>161</v>
      </c>
    </row>
    <row r="31" spans="1:6" ht="12">
      <c r="A31" t="s">
        <v>155</v>
      </c>
      <c r="C31">
        <v>13</v>
      </c>
      <c r="D31">
        <v>6</v>
      </c>
      <c r="E31">
        <v>78</v>
      </c>
      <c r="F31" t="s">
        <v>39</v>
      </c>
    </row>
    <row r="32" spans="1:6" ht="12">
      <c r="A32" t="s">
        <v>170</v>
      </c>
      <c r="C32">
        <v>12</v>
      </c>
      <c r="D32">
        <v>4</v>
      </c>
      <c r="E32">
        <v>48</v>
      </c>
      <c r="F32" t="s">
        <v>57</v>
      </c>
    </row>
    <row r="34" ht="12">
      <c r="C34">
        <f>SUM(C2:C32)</f>
        <v>1178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32" sqref="C32"/>
    </sheetView>
  </sheetViews>
  <sheetFormatPr defaultColWidth="8.8515625" defaultRowHeight="12.75"/>
  <sheetData>
    <row r="1" spans="1:6" ht="12">
      <c r="A1" s="6" t="s">
        <v>165</v>
      </c>
      <c r="B1" s="6" t="s">
        <v>112</v>
      </c>
      <c r="C1" s="6" t="s">
        <v>166</v>
      </c>
      <c r="D1" s="6" t="s">
        <v>167</v>
      </c>
      <c r="E1" s="6" t="s">
        <v>79</v>
      </c>
      <c r="F1" s="6" t="s">
        <v>9</v>
      </c>
    </row>
    <row r="2" spans="1:6" ht="12">
      <c r="A2" t="s">
        <v>17</v>
      </c>
      <c r="B2" t="s">
        <v>18</v>
      </c>
      <c r="C2">
        <v>60</v>
      </c>
      <c r="D2">
        <v>32</v>
      </c>
      <c r="E2" s="12">
        <v>1920</v>
      </c>
      <c r="F2" t="s">
        <v>19</v>
      </c>
    </row>
    <row r="3" spans="1:6" ht="12">
      <c r="A3" t="s">
        <v>14</v>
      </c>
      <c r="B3" t="s">
        <v>15</v>
      </c>
      <c r="C3">
        <v>58</v>
      </c>
      <c r="D3">
        <v>33</v>
      </c>
      <c r="E3" s="12">
        <v>1914</v>
      </c>
      <c r="F3" t="s">
        <v>16</v>
      </c>
    </row>
    <row r="4" spans="1:6" ht="12">
      <c r="A4" t="s">
        <v>50</v>
      </c>
      <c r="B4" t="s">
        <v>51</v>
      </c>
      <c r="C4">
        <v>57</v>
      </c>
      <c r="D4">
        <v>28</v>
      </c>
      <c r="E4" s="12">
        <v>1596</v>
      </c>
      <c r="F4" t="s">
        <v>39</v>
      </c>
    </row>
    <row r="5" spans="1:6" ht="12">
      <c r="A5" t="s">
        <v>20</v>
      </c>
      <c r="B5" t="s">
        <v>21</v>
      </c>
      <c r="C5">
        <v>46</v>
      </c>
      <c r="D5">
        <v>25</v>
      </c>
      <c r="E5" s="12">
        <v>1150</v>
      </c>
    </row>
    <row r="6" spans="1:6" ht="12">
      <c r="A6" t="s">
        <v>102</v>
      </c>
      <c r="B6" t="s">
        <v>48</v>
      </c>
      <c r="C6">
        <v>50</v>
      </c>
      <c r="D6">
        <v>21</v>
      </c>
      <c r="E6" s="12">
        <v>1050</v>
      </c>
      <c r="F6" t="s">
        <v>164</v>
      </c>
    </row>
    <row r="7" spans="1:6" ht="12">
      <c r="A7" t="s">
        <v>45</v>
      </c>
      <c r="B7" t="s">
        <v>46</v>
      </c>
      <c r="C7">
        <v>43</v>
      </c>
      <c r="D7">
        <v>24</v>
      </c>
      <c r="E7" s="12">
        <v>1032</v>
      </c>
    </row>
    <row r="8" spans="1:6" ht="12">
      <c r="A8" t="s">
        <v>89</v>
      </c>
      <c r="B8" t="s">
        <v>41</v>
      </c>
      <c r="C8">
        <v>40</v>
      </c>
      <c r="D8">
        <v>25</v>
      </c>
      <c r="E8">
        <v>1000</v>
      </c>
      <c r="F8" t="s">
        <v>90</v>
      </c>
    </row>
    <row r="9" spans="1:6" ht="12">
      <c r="A9" t="s">
        <v>24</v>
      </c>
      <c r="B9" t="s">
        <v>25</v>
      </c>
      <c r="C9">
        <v>39</v>
      </c>
      <c r="D9">
        <v>25</v>
      </c>
      <c r="E9">
        <v>975</v>
      </c>
      <c r="F9" t="s">
        <v>26</v>
      </c>
    </row>
    <row r="10" spans="1:6" ht="12">
      <c r="A10" t="s">
        <v>123</v>
      </c>
      <c r="B10" t="s">
        <v>41</v>
      </c>
      <c r="C10">
        <v>36</v>
      </c>
      <c r="D10">
        <v>23</v>
      </c>
      <c r="E10">
        <v>828</v>
      </c>
      <c r="F10" t="s">
        <v>90</v>
      </c>
    </row>
    <row r="11" spans="1:6" ht="12">
      <c r="A11" t="s">
        <v>70</v>
      </c>
      <c r="B11" t="s">
        <v>60</v>
      </c>
      <c r="C11">
        <v>36</v>
      </c>
      <c r="D11">
        <v>23</v>
      </c>
      <c r="E11">
        <v>828</v>
      </c>
      <c r="F11" t="s">
        <v>57</v>
      </c>
    </row>
    <row r="12" spans="1:6" ht="12">
      <c r="A12" t="s">
        <v>71</v>
      </c>
      <c r="B12" t="s">
        <v>98</v>
      </c>
      <c r="C12">
        <v>39</v>
      </c>
      <c r="D12">
        <v>20</v>
      </c>
      <c r="E12">
        <v>780</v>
      </c>
      <c r="F12" t="s">
        <v>57</v>
      </c>
    </row>
    <row r="13" spans="1:6" ht="12">
      <c r="A13" t="s">
        <v>33</v>
      </c>
      <c r="B13" t="s">
        <v>34</v>
      </c>
      <c r="C13">
        <v>38</v>
      </c>
      <c r="D13">
        <v>20</v>
      </c>
      <c r="E13">
        <v>760</v>
      </c>
      <c r="F13" t="s">
        <v>129</v>
      </c>
    </row>
    <row r="14" spans="1:6" ht="12">
      <c r="A14" t="s">
        <v>37</v>
      </c>
      <c r="B14" t="s">
        <v>25</v>
      </c>
      <c r="C14">
        <v>34</v>
      </c>
      <c r="D14">
        <v>20</v>
      </c>
      <c r="E14">
        <v>680</v>
      </c>
      <c r="F14" t="s">
        <v>26</v>
      </c>
    </row>
    <row r="15" spans="1:6" ht="12">
      <c r="A15" t="s">
        <v>59</v>
      </c>
      <c r="B15" t="s">
        <v>60</v>
      </c>
      <c r="C15">
        <v>36</v>
      </c>
      <c r="D15">
        <v>17</v>
      </c>
      <c r="E15">
        <v>612</v>
      </c>
      <c r="F15" t="s">
        <v>4</v>
      </c>
    </row>
    <row r="16" spans="1:6" ht="12">
      <c r="A16" t="s">
        <v>142</v>
      </c>
      <c r="B16" t="s">
        <v>143</v>
      </c>
      <c r="C16">
        <v>30</v>
      </c>
      <c r="D16">
        <v>20</v>
      </c>
      <c r="E16">
        <v>600</v>
      </c>
      <c r="F16" t="s">
        <v>85</v>
      </c>
    </row>
    <row r="17" spans="1:6" ht="12">
      <c r="A17" t="s">
        <v>27</v>
      </c>
      <c r="B17" t="s">
        <v>28</v>
      </c>
      <c r="C17">
        <v>28</v>
      </c>
      <c r="D17">
        <v>19</v>
      </c>
      <c r="E17">
        <v>532</v>
      </c>
      <c r="F17" t="s">
        <v>107</v>
      </c>
    </row>
    <row r="18" spans="1:6" ht="12">
      <c r="A18" t="s">
        <v>153</v>
      </c>
      <c r="B18" t="s">
        <v>51</v>
      </c>
      <c r="C18">
        <v>28</v>
      </c>
      <c r="D18">
        <v>16</v>
      </c>
      <c r="E18">
        <v>448</v>
      </c>
      <c r="F18" t="s">
        <v>39</v>
      </c>
    </row>
    <row r="19" spans="1:6" ht="12">
      <c r="A19" t="s">
        <v>173</v>
      </c>
      <c r="B19" t="s">
        <v>66</v>
      </c>
      <c r="C19">
        <v>31</v>
      </c>
      <c r="D19">
        <v>14</v>
      </c>
      <c r="E19">
        <v>434</v>
      </c>
      <c r="F19" t="s">
        <v>5</v>
      </c>
    </row>
    <row r="20" spans="1:6" ht="12">
      <c r="A20" t="s">
        <v>174</v>
      </c>
      <c r="B20" t="s">
        <v>160</v>
      </c>
      <c r="C20">
        <v>30</v>
      </c>
      <c r="D20">
        <v>14</v>
      </c>
      <c r="E20">
        <v>420</v>
      </c>
      <c r="F20" t="s">
        <v>161</v>
      </c>
    </row>
    <row r="21" spans="1:6" ht="12">
      <c r="A21" t="s">
        <v>72</v>
      </c>
      <c r="B21" t="s">
        <v>60</v>
      </c>
      <c r="C21">
        <v>30</v>
      </c>
      <c r="D21">
        <v>13</v>
      </c>
      <c r="E21">
        <v>390</v>
      </c>
      <c r="F21" t="s">
        <v>57</v>
      </c>
    </row>
    <row r="22" spans="1:6" ht="12">
      <c r="A22" t="s">
        <v>0</v>
      </c>
      <c r="B22" t="s">
        <v>160</v>
      </c>
      <c r="C22">
        <v>29</v>
      </c>
      <c r="D22">
        <v>13</v>
      </c>
      <c r="E22">
        <v>377</v>
      </c>
      <c r="F22" t="s">
        <v>161</v>
      </c>
    </row>
    <row r="23" spans="1:6" ht="12">
      <c r="A23" t="s">
        <v>63</v>
      </c>
      <c r="B23" t="s">
        <v>64</v>
      </c>
      <c r="C23">
        <v>23</v>
      </c>
      <c r="D23">
        <v>16</v>
      </c>
      <c r="E23">
        <v>368</v>
      </c>
    </row>
    <row r="24" spans="1:5" ht="12">
      <c r="A24" t="s">
        <v>2</v>
      </c>
      <c r="B24" t="s">
        <v>23</v>
      </c>
      <c r="C24">
        <v>21</v>
      </c>
      <c r="D24">
        <v>16</v>
      </c>
      <c r="E24">
        <v>336</v>
      </c>
    </row>
    <row r="25" spans="1:6" ht="12">
      <c r="A25" t="s">
        <v>65</v>
      </c>
      <c r="B25" t="s">
        <v>66</v>
      </c>
      <c r="C25">
        <v>20</v>
      </c>
      <c r="D25">
        <v>12</v>
      </c>
      <c r="E25">
        <v>240</v>
      </c>
      <c r="F25" t="s">
        <v>5</v>
      </c>
    </row>
    <row r="26" spans="1:6" ht="12">
      <c r="A26" t="s">
        <v>154</v>
      </c>
      <c r="B26" t="s">
        <v>60</v>
      </c>
      <c r="C26">
        <v>19</v>
      </c>
      <c r="D26">
        <v>12</v>
      </c>
      <c r="E26">
        <v>228</v>
      </c>
      <c r="F26" t="s">
        <v>57</v>
      </c>
    </row>
    <row r="27" spans="1:6" ht="12">
      <c r="A27" t="s">
        <v>54</v>
      </c>
      <c r="B27" t="s">
        <v>55</v>
      </c>
      <c r="C27">
        <v>14</v>
      </c>
      <c r="D27">
        <v>8</v>
      </c>
      <c r="E27">
        <v>112</v>
      </c>
    </row>
    <row r="28" spans="1:6" ht="12">
      <c r="A28" t="s">
        <v>155</v>
      </c>
      <c r="B28" t="s">
        <v>51</v>
      </c>
      <c r="C28">
        <v>5</v>
      </c>
      <c r="D28">
        <v>4</v>
      </c>
      <c r="E28">
        <v>20</v>
      </c>
      <c r="F28" t="s">
        <v>39</v>
      </c>
    </row>
    <row r="29" spans="1:6" ht="12">
      <c r="A29" t="s">
        <v>75</v>
      </c>
      <c r="B29" t="s">
        <v>60</v>
      </c>
      <c r="C29">
        <v>3</v>
      </c>
      <c r="D29">
        <v>3</v>
      </c>
      <c r="E29">
        <v>9</v>
      </c>
      <c r="F29" t="s">
        <v>57</v>
      </c>
    </row>
    <row r="31" ht="12">
      <c r="C31">
        <f>SUM(C2:C29)</f>
        <v>923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31" sqref="B31"/>
    </sheetView>
  </sheetViews>
  <sheetFormatPr defaultColWidth="8.8515625" defaultRowHeight="12.75"/>
  <sheetData>
    <row r="1" spans="1:5" ht="12">
      <c r="A1" t="s">
        <v>8</v>
      </c>
      <c r="B1" s="8" t="s">
        <v>77</v>
      </c>
      <c r="C1" s="8" t="s">
        <v>78</v>
      </c>
      <c r="D1" s="8" t="s">
        <v>79</v>
      </c>
      <c r="E1" s="8" t="s">
        <v>9</v>
      </c>
    </row>
    <row r="2" ht="12">
      <c r="E2" s="4"/>
    </row>
    <row r="3" spans="1:5" ht="12">
      <c r="A3" s="6" t="s">
        <v>13</v>
      </c>
      <c r="E3" s="4"/>
    </row>
    <row r="4" spans="1:5" ht="12">
      <c r="A4" t="s">
        <v>17</v>
      </c>
      <c r="B4" s="8">
        <v>41</v>
      </c>
      <c r="C4" s="8">
        <v>29</v>
      </c>
      <c r="D4" s="5">
        <v>1189</v>
      </c>
      <c r="E4" s="4" t="s">
        <v>19</v>
      </c>
    </row>
    <row r="5" spans="1:5" ht="12">
      <c r="A5" t="s">
        <v>20</v>
      </c>
      <c r="B5" s="8">
        <v>42</v>
      </c>
      <c r="C5" s="8">
        <v>27</v>
      </c>
      <c r="D5" s="5">
        <v>1134</v>
      </c>
      <c r="E5" s="4"/>
    </row>
    <row r="6" spans="1:5" ht="12">
      <c r="A6" t="s">
        <v>14</v>
      </c>
      <c r="B6" s="8">
        <v>49</v>
      </c>
      <c r="C6" s="8">
        <v>23</v>
      </c>
      <c r="D6" s="5">
        <v>1127</v>
      </c>
      <c r="E6" s="4" t="s">
        <v>16</v>
      </c>
    </row>
    <row r="7" spans="1:5" ht="12">
      <c r="A7" t="s">
        <v>22</v>
      </c>
      <c r="B7" s="8">
        <v>41</v>
      </c>
      <c r="C7" s="8">
        <v>26</v>
      </c>
      <c r="D7" s="5">
        <v>1066</v>
      </c>
      <c r="E7" s="4"/>
    </row>
    <row r="8" spans="1:5" ht="12">
      <c r="A8" t="s">
        <v>24</v>
      </c>
      <c r="B8" s="8">
        <v>30</v>
      </c>
      <c r="C8" s="8">
        <v>22</v>
      </c>
      <c r="D8" s="8">
        <v>660</v>
      </c>
      <c r="E8" s="4" t="s">
        <v>26</v>
      </c>
    </row>
    <row r="9" spans="1:5" ht="12">
      <c r="A9" t="s">
        <v>33</v>
      </c>
      <c r="B9" s="8">
        <v>30</v>
      </c>
      <c r="C9" s="8">
        <v>19</v>
      </c>
      <c r="D9" s="8">
        <v>570</v>
      </c>
      <c r="E9" s="4" t="s">
        <v>35</v>
      </c>
    </row>
    <row r="10" spans="1:5" ht="12">
      <c r="A10" t="s">
        <v>27</v>
      </c>
      <c r="B10" s="8">
        <v>31</v>
      </c>
      <c r="C10" s="8">
        <v>14</v>
      </c>
      <c r="D10" s="8">
        <v>434</v>
      </c>
      <c r="E10" s="4"/>
    </row>
    <row r="11" spans="1:5" ht="12">
      <c r="A11" t="s">
        <v>29</v>
      </c>
      <c r="B11" s="8">
        <v>27</v>
      </c>
      <c r="C11" s="8">
        <v>16</v>
      </c>
      <c r="D11" s="8">
        <v>432</v>
      </c>
      <c r="E11" s="4"/>
    </row>
    <row r="12" spans="1:5" ht="12">
      <c r="A12" t="s">
        <v>31</v>
      </c>
      <c r="B12" s="8">
        <v>21</v>
      </c>
      <c r="C12" s="8">
        <v>15</v>
      </c>
      <c r="D12" s="8">
        <v>315</v>
      </c>
      <c r="E12" s="4" t="s">
        <v>19</v>
      </c>
    </row>
    <row r="13" spans="1:5" ht="12">
      <c r="A13" t="s">
        <v>37</v>
      </c>
      <c r="B13" s="8">
        <v>17</v>
      </c>
      <c r="C13" s="8">
        <v>15</v>
      </c>
      <c r="D13" s="8">
        <v>255</v>
      </c>
      <c r="E13" s="4" t="s">
        <v>26</v>
      </c>
    </row>
    <row r="14" spans="1:6" ht="12">
      <c r="A14" t="s">
        <v>80</v>
      </c>
      <c r="B14" s="8">
        <v>1</v>
      </c>
      <c r="C14" s="8">
        <v>1</v>
      </c>
      <c r="D14" s="8">
        <v>1</v>
      </c>
      <c r="E14" s="4" t="s">
        <v>39</v>
      </c>
      <c r="F14" t="s">
        <v>81</v>
      </c>
    </row>
    <row r="15" spans="2:5" ht="12">
      <c r="B15" s="8"/>
      <c r="C15" s="8"/>
      <c r="D15" s="8"/>
      <c r="E15" s="4"/>
    </row>
    <row r="16" spans="1:5" ht="12">
      <c r="A16" s="6" t="s">
        <v>44</v>
      </c>
      <c r="B16" s="8"/>
      <c r="C16" s="8"/>
      <c r="D16" s="8"/>
      <c r="E16" s="4"/>
    </row>
    <row r="17" spans="1:5" ht="12">
      <c r="A17" t="s">
        <v>47</v>
      </c>
      <c r="B17" s="8">
        <v>50</v>
      </c>
      <c r="C17" s="8">
        <v>20</v>
      </c>
      <c r="D17" s="8">
        <v>1000</v>
      </c>
      <c r="E17" s="4" t="s">
        <v>49</v>
      </c>
    </row>
    <row r="18" spans="1:5" ht="12">
      <c r="A18" t="s">
        <v>52</v>
      </c>
      <c r="B18" s="8">
        <v>36</v>
      </c>
      <c r="C18" s="8">
        <v>23</v>
      </c>
      <c r="D18" s="8">
        <v>828</v>
      </c>
      <c r="E18" s="4"/>
    </row>
    <row r="19" spans="1:5" ht="12">
      <c r="A19" t="s">
        <v>54</v>
      </c>
      <c r="B19" s="8">
        <v>30</v>
      </c>
      <c r="C19" s="8">
        <v>22</v>
      </c>
      <c r="D19" s="8">
        <v>660</v>
      </c>
      <c r="E19" s="4"/>
    </row>
    <row r="20" spans="1:5" ht="12">
      <c r="A20" t="s">
        <v>45</v>
      </c>
      <c r="B20" s="8">
        <v>40</v>
      </c>
      <c r="C20" s="8">
        <v>13</v>
      </c>
      <c r="D20" s="8">
        <v>520</v>
      </c>
      <c r="E20" s="4"/>
    </row>
    <row r="21" spans="1:5" ht="12">
      <c r="A21" t="s">
        <v>63</v>
      </c>
      <c r="B21" s="8">
        <v>18</v>
      </c>
      <c r="C21" s="8">
        <v>14</v>
      </c>
      <c r="D21" s="8">
        <v>252</v>
      </c>
      <c r="E21" s="4"/>
    </row>
    <row r="22" spans="1:5" ht="12">
      <c r="A22" t="s">
        <v>59</v>
      </c>
      <c r="B22" s="8">
        <v>14</v>
      </c>
      <c r="C22" s="8">
        <v>9</v>
      </c>
      <c r="D22" s="8">
        <v>126</v>
      </c>
      <c r="E22" s="4" t="s">
        <v>61</v>
      </c>
    </row>
    <row r="23" spans="2:5" ht="12">
      <c r="B23" s="8"/>
      <c r="C23" s="8"/>
      <c r="D23" s="8"/>
      <c r="E23" s="4"/>
    </row>
    <row r="24" spans="1:5" ht="12">
      <c r="A24" s="6" t="s">
        <v>68</v>
      </c>
      <c r="B24" s="8"/>
      <c r="C24" s="8"/>
      <c r="D24" s="8"/>
      <c r="E24" s="4"/>
    </row>
    <row r="25" spans="1:5" ht="12">
      <c r="A25" t="s">
        <v>69</v>
      </c>
      <c r="B25" s="8">
        <v>53</v>
      </c>
      <c r="C25" s="8">
        <v>30</v>
      </c>
      <c r="D25" s="5">
        <v>1590</v>
      </c>
      <c r="E25" s="4" t="s">
        <v>57</v>
      </c>
    </row>
    <row r="26" spans="1:5" ht="12">
      <c r="A26" t="s">
        <v>70</v>
      </c>
      <c r="B26" s="8">
        <v>41</v>
      </c>
      <c r="C26" s="8">
        <v>25</v>
      </c>
      <c r="D26" s="5">
        <v>1025</v>
      </c>
      <c r="E26" s="4" t="s">
        <v>57</v>
      </c>
    </row>
    <row r="27" spans="1:5" ht="12">
      <c r="A27" t="s">
        <v>71</v>
      </c>
      <c r="B27" s="8">
        <v>42</v>
      </c>
      <c r="C27" s="8">
        <v>23</v>
      </c>
      <c r="D27" s="8">
        <v>966</v>
      </c>
      <c r="E27" s="4" t="s">
        <v>57</v>
      </c>
    </row>
    <row r="28" spans="1:6" ht="12">
      <c r="A28" t="s">
        <v>82</v>
      </c>
      <c r="B28" s="8">
        <v>24</v>
      </c>
      <c r="C28" s="8">
        <v>15</v>
      </c>
      <c r="D28" s="8">
        <v>360</v>
      </c>
      <c r="E28" s="4" t="s">
        <v>57</v>
      </c>
      <c r="F28" t="s">
        <v>81</v>
      </c>
    </row>
    <row r="29" spans="1:5" ht="12">
      <c r="A29" t="s">
        <v>75</v>
      </c>
      <c r="B29" s="8">
        <v>13</v>
      </c>
      <c r="C29" s="8">
        <v>7</v>
      </c>
      <c r="D29" s="8">
        <v>91</v>
      </c>
      <c r="E29" s="4" t="s">
        <v>57</v>
      </c>
    </row>
    <row r="30" ht="12">
      <c r="B30">
        <f>SUM(B4:B29)</f>
        <v>691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38" sqref="B38"/>
    </sheetView>
  </sheetViews>
  <sheetFormatPr defaultColWidth="8.8515625" defaultRowHeight="12.75"/>
  <sheetData>
    <row r="1" spans="1:5" ht="12">
      <c r="A1" t="s">
        <v>8</v>
      </c>
      <c r="B1" s="8" t="s">
        <v>77</v>
      </c>
      <c r="C1" s="8" t="s">
        <v>78</v>
      </c>
      <c r="D1" s="5" t="s">
        <v>79</v>
      </c>
      <c r="E1" s="8" t="s">
        <v>9</v>
      </c>
    </row>
    <row r="2" spans="4:5" ht="12">
      <c r="D2" s="5"/>
      <c r="E2" s="4"/>
    </row>
    <row r="3" spans="1:5" ht="12">
      <c r="A3" s="6" t="s">
        <v>13</v>
      </c>
      <c r="D3" s="5"/>
      <c r="E3" s="4"/>
    </row>
    <row r="4" spans="1:5" ht="12">
      <c r="A4" t="s">
        <v>14</v>
      </c>
      <c r="B4" s="8">
        <v>55</v>
      </c>
      <c r="C4" s="8">
        <v>25</v>
      </c>
      <c r="D4" s="5">
        <v>1375</v>
      </c>
      <c r="E4" s="4" t="s">
        <v>16</v>
      </c>
    </row>
    <row r="5" spans="1:5" ht="12">
      <c r="A5" t="s">
        <v>17</v>
      </c>
      <c r="B5" s="8">
        <v>49</v>
      </c>
      <c r="C5" s="8">
        <v>26</v>
      </c>
      <c r="D5" s="5">
        <v>1274</v>
      </c>
      <c r="E5" s="4" t="s">
        <v>19</v>
      </c>
    </row>
    <row r="6" spans="1:5" ht="12">
      <c r="A6" t="s">
        <v>22</v>
      </c>
      <c r="B6" s="8">
        <v>45</v>
      </c>
      <c r="C6" s="8">
        <v>20</v>
      </c>
      <c r="D6" s="5">
        <v>900</v>
      </c>
      <c r="E6" s="4" t="s">
        <v>16</v>
      </c>
    </row>
    <row r="7" spans="1:5" ht="12">
      <c r="A7" t="s">
        <v>20</v>
      </c>
      <c r="B7" s="8">
        <v>38</v>
      </c>
      <c r="C7" s="8">
        <v>22</v>
      </c>
      <c r="D7" s="5">
        <v>836</v>
      </c>
      <c r="E7" s="4"/>
    </row>
    <row r="8" spans="1:5" ht="12">
      <c r="A8" t="s">
        <v>27</v>
      </c>
      <c r="B8" s="8">
        <v>41</v>
      </c>
      <c r="C8" s="8">
        <v>20</v>
      </c>
      <c r="D8" s="5">
        <v>820</v>
      </c>
      <c r="E8" s="4" t="s">
        <v>84</v>
      </c>
    </row>
    <row r="9" spans="1:5" ht="12">
      <c r="A9" t="s">
        <v>24</v>
      </c>
      <c r="B9" s="8">
        <v>36</v>
      </c>
      <c r="C9" s="8">
        <v>22</v>
      </c>
      <c r="D9" s="5">
        <v>792</v>
      </c>
      <c r="E9" s="4" t="s">
        <v>26</v>
      </c>
    </row>
    <row r="10" spans="1:5" ht="12">
      <c r="A10" t="s">
        <v>29</v>
      </c>
      <c r="B10" s="8">
        <v>27</v>
      </c>
      <c r="C10" s="8">
        <v>17</v>
      </c>
      <c r="D10" s="5">
        <v>459</v>
      </c>
      <c r="E10" s="4" t="s">
        <v>85</v>
      </c>
    </row>
    <row r="11" spans="1:5" ht="12">
      <c r="A11" t="s">
        <v>31</v>
      </c>
      <c r="B11" s="8">
        <v>20</v>
      </c>
      <c r="C11" s="8">
        <v>13</v>
      </c>
      <c r="D11" s="5">
        <v>260</v>
      </c>
      <c r="E11" s="4" t="s">
        <v>19</v>
      </c>
    </row>
    <row r="12" spans="1:5" ht="12">
      <c r="A12" t="s">
        <v>40</v>
      </c>
      <c r="B12" s="8">
        <v>15</v>
      </c>
      <c r="C12" s="8" t="s">
        <v>42</v>
      </c>
      <c r="D12" s="10" t="s">
        <v>88</v>
      </c>
      <c r="E12" s="4"/>
    </row>
    <row r="13" spans="1:5" ht="12">
      <c r="A13" t="s">
        <v>43</v>
      </c>
      <c r="B13" s="8" t="s">
        <v>42</v>
      </c>
      <c r="C13" s="8" t="s">
        <v>42</v>
      </c>
      <c r="D13" s="5" t="s">
        <v>42</v>
      </c>
      <c r="E13" s="4"/>
    </row>
    <row r="14" spans="2:5" ht="12">
      <c r="B14" s="8"/>
      <c r="C14" s="8"/>
      <c r="D14" s="5"/>
      <c r="E14" s="4"/>
    </row>
    <row r="15" spans="1:5" ht="12">
      <c r="A15" s="6" t="s">
        <v>44</v>
      </c>
      <c r="B15" s="8"/>
      <c r="C15" s="8"/>
      <c r="D15" s="5"/>
      <c r="E15" s="4"/>
    </row>
    <row r="16" spans="1:5" ht="12">
      <c r="A16" s="9" t="s">
        <v>50</v>
      </c>
      <c r="B16" s="8">
        <v>54</v>
      </c>
      <c r="C16" s="8">
        <v>28</v>
      </c>
      <c r="D16" s="5">
        <v>1512</v>
      </c>
      <c r="E16" s="4" t="s">
        <v>39</v>
      </c>
    </row>
    <row r="17" spans="1:5" ht="12">
      <c r="A17" t="s">
        <v>45</v>
      </c>
      <c r="B17" s="8">
        <v>51</v>
      </c>
      <c r="C17" s="8">
        <v>24</v>
      </c>
      <c r="D17" s="5">
        <v>1224</v>
      </c>
      <c r="E17" s="4"/>
    </row>
    <row r="18" spans="1:5" ht="12">
      <c r="A18" s="9" t="s">
        <v>56</v>
      </c>
      <c r="B18" s="8">
        <v>51</v>
      </c>
      <c r="C18" s="8">
        <v>20</v>
      </c>
      <c r="D18" s="5">
        <v>1020</v>
      </c>
      <c r="E18" s="4" t="s">
        <v>57</v>
      </c>
    </row>
    <row r="19" spans="1:5" ht="12">
      <c r="A19" s="9" t="s">
        <v>58</v>
      </c>
      <c r="B19" s="8">
        <v>42</v>
      </c>
      <c r="C19" s="8">
        <v>24</v>
      </c>
      <c r="D19" s="5">
        <v>1008</v>
      </c>
      <c r="E19" s="4" t="s">
        <v>39</v>
      </c>
    </row>
    <row r="20" spans="1:5" ht="12">
      <c r="A20" t="s">
        <v>52</v>
      </c>
      <c r="B20" s="8">
        <v>34</v>
      </c>
      <c r="C20" s="8">
        <v>20</v>
      </c>
      <c r="D20" s="5">
        <v>680</v>
      </c>
      <c r="E20" s="4"/>
    </row>
    <row r="21" spans="1:5" ht="12">
      <c r="A21" t="s">
        <v>47</v>
      </c>
      <c r="B21" s="8">
        <v>35</v>
      </c>
      <c r="C21" s="8">
        <v>15</v>
      </c>
      <c r="D21" s="5">
        <v>525</v>
      </c>
      <c r="E21" s="4" t="s">
        <v>35</v>
      </c>
    </row>
    <row r="22" spans="1:5" ht="12">
      <c r="A22" t="s">
        <v>54</v>
      </c>
      <c r="B22" s="8">
        <v>30</v>
      </c>
      <c r="C22" s="8">
        <v>14</v>
      </c>
      <c r="D22" s="5">
        <v>420</v>
      </c>
      <c r="E22" s="4"/>
    </row>
    <row r="23" spans="1:5" ht="12">
      <c r="A23" t="s">
        <v>62</v>
      </c>
      <c r="B23" s="8">
        <v>24</v>
      </c>
      <c r="C23" s="8">
        <v>14</v>
      </c>
      <c r="D23" s="5">
        <v>336</v>
      </c>
      <c r="E23" s="4" t="s">
        <v>86</v>
      </c>
    </row>
    <row r="24" spans="1:5" ht="12">
      <c r="A24" t="s">
        <v>59</v>
      </c>
      <c r="B24" s="8">
        <v>35</v>
      </c>
      <c r="C24" s="8">
        <v>17</v>
      </c>
      <c r="D24" s="5">
        <v>595</v>
      </c>
      <c r="E24" s="4" t="s">
        <v>61</v>
      </c>
    </row>
    <row r="25" spans="1:5" ht="12">
      <c r="A25" t="s">
        <v>65</v>
      </c>
      <c r="B25" s="8">
        <v>13</v>
      </c>
      <c r="C25" s="8">
        <v>6</v>
      </c>
      <c r="D25" s="5">
        <v>78</v>
      </c>
      <c r="E25" s="4" t="s">
        <v>119</v>
      </c>
    </row>
    <row r="26" spans="1:5" ht="12">
      <c r="A26" t="s">
        <v>67</v>
      </c>
      <c r="B26" s="8" t="s">
        <v>87</v>
      </c>
      <c r="C26" s="8" t="s">
        <v>42</v>
      </c>
      <c r="D26" s="5" t="s">
        <v>42</v>
      </c>
      <c r="E26" s="4"/>
    </row>
    <row r="27" spans="2:5" ht="12">
      <c r="B27" s="8"/>
      <c r="C27" s="8"/>
      <c r="D27" s="5"/>
      <c r="E27" s="4"/>
    </row>
    <row r="28" spans="1:5" ht="12">
      <c r="A28" s="6" t="s">
        <v>68</v>
      </c>
      <c r="B28" s="8"/>
      <c r="C28" s="8"/>
      <c r="D28" s="5"/>
      <c r="E28" s="4"/>
    </row>
    <row r="29" spans="1:5" ht="12">
      <c r="A29" t="s">
        <v>69</v>
      </c>
      <c r="B29" s="8">
        <v>56</v>
      </c>
      <c r="C29" s="8">
        <v>29</v>
      </c>
      <c r="D29" s="5">
        <v>1624</v>
      </c>
      <c r="E29" s="4" t="s">
        <v>57</v>
      </c>
    </row>
    <row r="30" spans="1:5" ht="12">
      <c r="A30" t="s">
        <v>70</v>
      </c>
      <c r="B30" s="8">
        <v>46</v>
      </c>
      <c r="C30" s="8">
        <v>21</v>
      </c>
      <c r="D30" s="5">
        <v>966</v>
      </c>
      <c r="E30" s="4" t="s">
        <v>57</v>
      </c>
    </row>
    <row r="31" spans="1:5" ht="12">
      <c r="A31" t="s">
        <v>71</v>
      </c>
      <c r="B31" s="8">
        <v>45</v>
      </c>
      <c r="C31" s="8">
        <v>21</v>
      </c>
      <c r="D31" s="5">
        <v>945</v>
      </c>
      <c r="E31" s="4" t="s">
        <v>57</v>
      </c>
    </row>
    <row r="32" spans="1:5" ht="12">
      <c r="A32" t="s">
        <v>72</v>
      </c>
      <c r="B32" s="8">
        <v>43</v>
      </c>
      <c r="C32" s="8">
        <v>21</v>
      </c>
      <c r="D32" s="5">
        <v>903</v>
      </c>
      <c r="E32" s="4" t="s">
        <v>57</v>
      </c>
    </row>
    <row r="33" spans="1:5" ht="12">
      <c r="A33" t="s">
        <v>74</v>
      </c>
      <c r="B33" s="8">
        <v>18</v>
      </c>
      <c r="C33" s="8">
        <v>14</v>
      </c>
      <c r="D33" s="5">
        <v>252</v>
      </c>
      <c r="E33" s="4" t="s">
        <v>57</v>
      </c>
    </row>
    <row r="34" spans="1:5" ht="12">
      <c r="A34" t="s">
        <v>75</v>
      </c>
      <c r="B34" s="8">
        <v>13</v>
      </c>
      <c r="C34" s="8">
        <v>9</v>
      </c>
      <c r="D34" s="5">
        <v>117</v>
      </c>
      <c r="E34" s="4" t="s">
        <v>57</v>
      </c>
    </row>
    <row r="35" spans="1:6" ht="12">
      <c r="A35" t="s">
        <v>82</v>
      </c>
      <c r="B35" s="8">
        <v>13</v>
      </c>
      <c r="C35" s="8">
        <v>7</v>
      </c>
      <c r="D35" s="5">
        <v>91</v>
      </c>
      <c r="E35" s="4" t="s">
        <v>57</v>
      </c>
      <c r="F35" t="s">
        <v>81</v>
      </c>
    </row>
    <row r="36" spans="1:5" ht="12">
      <c r="A36" t="s">
        <v>76</v>
      </c>
      <c r="B36" t="s">
        <v>42</v>
      </c>
      <c r="C36" t="s">
        <v>42</v>
      </c>
      <c r="D36" s="5" t="s">
        <v>42</v>
      </c>
      <c r="E36" t="s">
        <v>57</v>
      </c>
    </row>
    <row r="37" ht="12">
      <c r="B37">
        <f>SUM(B4:B36)</f>
        <v>929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35" sqref="B35"/>
    </sheetView>
  </sheetViews>
  <sheetFormatPr defaultColWidth="8.8515625" defaultRowHeight="12.75"/>
  <sheetData>
    <row r="1" spans="1:5" ht="12">
      <c r="A1" t="s">
        <v>8</v>
      </c>
      <c r="B1" s="8" t="s">
        <v>77</v>
      </c>
      <c r="C1" s="8" t="s">
        <v>78</v>
      </c>
      <c r="D1" s="5" t="s">
        <v>79</v>
      </c>
      <c r="E1" s="8" t="s">
        <v>9</v>
      </c>
    </row>
    <row r="2" spans="4:5" ht="12">
      <c r="D2" s="5"/>
      <c r="E2" s="4"/>
    </row>
    <row r="3" spans="1:5" ht="12">
      <c r="A3" s="6" t="s">
        <v>13</v>
      </c>
      <c r="D3" s="5"/>
      <c r="E3" s="4"/>
    </row>
    <row r="4" spans="1:5" ht="12">
      <c r="A4" t="s">
        <v>14</v>
      </c>
      <c r="B4" s="8">
        <v>53</v>
      </c>
      <c r="C4" s="8">
        <v>28</v>
      </c>
      <c r="D4" s="5">
        <v>1484</v>
      </c>
      <c r="E4" s="4" t="s">
        <v>16</v>
      </c>
    </row>
    <row r="5" spans="1:5" ht="12">
      <c r="A5" t="s">
        <v>17</v>
      </c>
      <c r="B5" s="8">
        <v>49</v>
      </c>
      <c r="C5" s="8">
        <v>26</v>
      </c>
      <c r="D5" s="5">
        <v>1274</v>
      </c>
      <c r="E5" s="4" t="s">
        <v>19</v>
      </c>
    </row>
    <row r="6" spans="1:5" ht="12">
      <c r="A6" t="s">
        <v>20</v>
      </c>
      <c r="B6" s="8">
        <v>44</v>
      </c>
      <c r="C6" s="8">
        <v>27</v>
      </c>
      <c r="D6" s="5">
        <v>1188</v>
      </c>
      <c r="E6" s="4" t="s">
        <v>36</v>
      </c>
    </row>
    <row r="7" spans="1:5" ht="12">
      <c r="A7" t="s">
        <v>22</v>
      </c>
      <c r="B7" s="8">
        <v>43</v>
      </c>
      <c r="C7" s="8">
        <v>25</v>
      </c>
      <c r="D7" s="5">
        <v>1075</v>
      </c>
      <c r="E7" s="4" t="s">
        <v>16</v>
      </c>
    </row>
    <row r="8" spans="1:5" ht="12">
      <c r="A8" t="s">
        <v>89</v>
      </c>
      <c r="B8" s="8">
        <v>45</v>
      </c>
      <c r="C8" s="8">
        <v>23</v>
      </c>
      <c r="D8" s="5">
        <v>1035</v>
      </c>
      <c r="E8" s="4" t="s">
        <v>90</v>
      </c>
    </row>
    <row r="9" spans="1:5" ht="12">
      <c r="A9" t="s">
        <v>27</v>
      </c>
      <c r="B9" s="8">
        <v>39</v>
      </c>
      <c r="C9" s="8">
        <v>23</v>
      </c>
      <c r="D9" s="5">
        <v>897</v>
      </c>
      <c r="E9" s="4" t="s">
        <v>36</v>
      </c>
    </row>
    <row r="10" spans="1:5" ht="12">
      <c r="A10" t="s">
        <v>29</v>
      </c>
      <c r="B10" s="8">
        <v>27</v>
      </c>
      <c r="C10" s="8">
        <v>19</v>
      </c>
      <c r="D10" s="5">
        <v>513</v>
      </c>
      <c r="E10" s="4" t="s">
        <v>85</v>
      </c>
    </row>
    <row r="11" spans="1:5" ht="12">
      <c r="A11" t="s">
        <v>31</v>
      </c>
      <c r="B11" s="8">
        <v>27</v>
      </c>
      <c r="C11" s="8">
        <v>19</v>
      </c>
      <c r="D11" s="5">
        <v>513</v>
      </c>
      <c r="E11" s="4" t="s">
        <v>19</v>
      </c>
    </row>
    <row r="12" spans="1:5" ht="12">
      <c r="A12" t="s">
        <v>37</v>
      </c>
      <c r="B12" s="8">
        <v>27</v>
      </c>
      <c r="C12" s="8">
        <v>16</v>
      </c>
      <c r="D12" s="5">
        <v>432</v>
      </c>
      <c r="E12" s="4" t="s">
        <v>26</v>
      </c>
    </row>
    <row r="13" spans="1:5" ht="12">
      <c r="A13" t="s">
        <v>91</v>
      </c>
      <c r="B13" s="8">
        <v>30</v>
      </c>
      <c r="C13" s="8">
        <v>12</v>
      </c>
      <c r="D13" s="5">
        <v>360</v>
      </c>
      <c r="E13" s="4" t="s">
        <v>16</v>
      </c>
    </row>
    <row r="14" spans="1:5" ht="12">
      <c r="A14" t="s">
        <v>43</v>
      </c>
      <c r="B14" s="8"/>
      <c r="C14" s="8"/>
      <c r="D14" s="5" t="s">
        <v>42</v>
      </c>
      <c r="E14" s="4"/>
    </row>
    <row r="15" spans="2:5" ht="12">
      <c r="B15" s="8"/>
      <c r="C15" s="8"/>
      <c r="D15" s="5"/>
      <c r="E15" s="4"/>
    </row>
    <row r="16" spans="1:5" ht="12">
      <c r="A16" s="6" t="s">
        <v>44</v>
      </c>
      <c r="B16" s="8"/>
      <c r="C16" s="8"/>
      <c r="D16" s="5"/>
      <c r="E16" s="4"/>
    </row>
    <row r="17" spans="1:5" ht="12">
      <c r="A17" s="9" t="s">
        <v>50</v>
      </c>
      <c r="B17" s="8">
        <v>46</v>
      </c>
      <c r="C17" s="8">
        <v>21</v>
      </c>
      <c r="D17" s="5">
        <v>966</v>
      </c>
      <c r="E17" s="4" t="s">
        <v>39</v>
      </c>
    </row>
    <row r="18" spans="1:5" ht="12">
      <c r="A18" t="s">
        <v>52</v>
      </c>
      <c r="B18" s="8">
        <v>34</v>
      </c>
      <c r="C18" s="8">
        <v>22</v>
      </c>
      <c r="D18" s="5">
        <v>748</v>
      </c>
      <c r="E18" s="4"/>
    </row>
    <row r="19" spans="1:5" ht="12">
      <c r="A19" t="s">
        <v>45</v>
      </c>
      <c r="B19" s="8">
        <v>37</v>
      </c>
      <c r="C19" s="8">
        <v>19</v>
      </c>
      <c r="D19" s="5">
        <v>703</v>
      </c>
      <c r="E19" s="4"/>
    </row>
    <row r="20" spans="1:5" ht="12">
      <c r="A20" t="s">
        <v>59</v>
      </c>
      <c r="B20" s="8">
        <v>29</v>
      </c>
      <c r="C20" s="8">
        <v>15</v>
      </c>
      <c r="D20" s="5">
        <v>435</v>
      </c>
      <c r="E20" s="4" t="s">
        <v>61</v>
      </c>
    </row>
    <row r="21" spans="1:5" ht="12">
      <c r="A21" t="s">
        <v>65</v>
      </c>
      <c r="B21" s="8">
        <v>29</v>
      </c>
      <c r="C21" s="8">
        <v>9</v>
      </c>
      <c r="D21" s="5">
        <v>261</v>
      </c>
      <c r="E21" s="4"/>
    </row>
    <row r="22" spans="1:5" ht="12">
      <c r="A22" t="s">
        <v>54</v>
      </c>
      <c r="B22" s="8">
        <v>22</v>
      </c>
      <c r="C22" s="8">
        <v>10</v>
      </c>
      <c r="D22" s="5">
        <v>220</v>
      </c>
      <c r="E22" s="4"/>
    </row>
    <row r="23" spans="1:5" ht="12">
      <c r="A23" t="s">
        <v>94</v>
      </c>
      <c r="B23" s="8">
        <v>14</v>
      </c>
      <c r="C23" s="8">
        <v>11</v>
      </c>
      <c r="D23" s="5">
        <v>153</v>
      </c>
      <c r="E23" s="4"/>
    </row>
    <row r="24" spans="2:5" ht="12">
      <c r="B24" s="8"/>
      <c r="C24" s="8"/>
      <c r="D24" s="5"/>
      <c r="E24" s="4"/>
    </row>
    <row r="25" spans="1:5" ht="12">
      <c r="A25" s="6" t="s">
        <v>68</v>
      </c>
      <c r="B25" s="8"/>
      <c r="C25" s="8"/>
      <c r="D25" s="5"/>
      <c r="E25" s="4"/>
    </row>
    <row r="26" spans="1:5" ht="12">
      <c r="A26" t="s">
        <v>69</v>
      </c>
      <c r="B26" s="8">
        <v>51</v>
      </c>
      <c r="C26" s="8">
        <v>31</v>
      </c>
      <c r="D26" s="5">
        <v>1581</v>
      </c>
      <c r="E26" s="4" t="s">
        <v>57</v>
      </c>
    </row>
    <row r="27" spans="1:5" ht="12">
      <c r="A27" t="s">
        <v>71</v>
      </c>
      <c r="B27" s="8">
        <v>43</v>
      </c>
      <c r="C27" s="8">
        <v>25</v>
      </c>
      <c r="D27" s="5">
        <v>1075</v>
      </c>
      <c r="E27" s="4" t="s">
        <v>57</v>
      </c>
    </row>
    <row r="28" spans="1:5" ht="12">
      <c r="A28" t="s">
        <v>70</v>
      </c>
      <c r="B28" s="8">
        <v>42</v>
      </c>
      <c r="C28" s="8">
        <v>24</v>
      </c>
      <c r="D28" s="5">
        <v>1008</v>
      </c>
      <c r="E28" s="4" t="s">
        <v>57</v>
      </c>
    </row>
    <row r="29" spans="1:5" ht="12">
      <c r="A29" t="s">
        <v>93</v>
      </c>
      <c r="B29" s="8">
        <v>20</v>
      </c>
      <c r="C29" s="8">
        <v>15</v>
      </c>
      <c r="D29" s="5">
        <v>300</v>
      </c>
      <c r="E29" s="4" t="s">
        <v>57</v>
      </c>
    </row>
    <row r="30" spans="1:5" ht="12">
      <c r="A30" t="s">
        <v>75</v>
      </c>
      <c r="B30" s="8">
        <v>14</v>
      </c>
      <c r="C30" s="8">
        <v>10</v>
      </c>
      <c r="D30" s="5">
        <v>140</v>
      </c>
      <c r="E30" s="4" t="s">
        <v>57</v>
      </c>
    </row>
    <row r="31" spans="1:5" ht="12">
      <c r="A31" t="s">
        <v>96</v>
      </c>
      <c r="B31" s="8">
        <v>14</v>
      </c>
      <c r="C31" s="8">
        <v>9</v>
      </c>
      <c r="D31" s="5">
        <v>126</v>
      </c>
      <c r="E31" s="4" t="s">
        <v>57</v>
      </c>
    </row>
    <row r="32" spans="1:5" ht="12">
      <c r="A32" t="s">
        <v>95</v>
      </c>
      <c r="B32" s="8">
        <v>5</v>
      </c>
      <c r="C32" s="8">
        <v>1</v>
      </c>
      <c r="D32" s="5">
        <v>5</v>
      </c>
      <c r="E32" s="4" t="s">
        <v>57</v>
      </c>
    </row>
    <row r="33" spans="1:6" ht="12">
      <c r="A33" t="s">
        <v>82</v>
      </c>
      <c r="B33" s="8">
        <v>9</v>
      </c>
      <c r="C33" s="8">
        <v>4</v>
      </c>
      <c r="D33" s="5">
        <v>36</v>
      </c>
      <c r="E33" s="4" t="s">
        <v>57</v>
      </c>
      <c r="F33" t="s">
        <v>81</v>
      </c>
    </row>
    <row r="34" ht="12">
      <c r="B34">
        <f>SUM(B4:B33)</f>
        <v>793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9">
      <selection activeCell="B43" sqref="B43"/>
    </sheetView>
  </sheetViews>
  <sheetFormatPr defaultColWidth="8.8515625" defaultRowHeight="12.75"/>
  <cols>
    <col min="1" max="1" width="8.8515625" style="0" customWidth="1"/>
    <col min="2" max="3" width="9.140625" style="8" customWidth="1"/>
    <col min="4" max="4" width="9.140625" style="5" customWidth="1"/>
  </cols>
  <sheetData>
    <row r="1" spans="1:5" ht="12">
      <c r="A1" t="s">
        <v>8</v>
      </c>
      <c r="B1" s="8" t="s">
        <v>77</v>
      </c>
      <c r="C1" s="8" t="s">
        <v>78</v>
      </c>
      <c r="D1" s="5" t="s">
        <v>79</v>
      </c>
      <c r="E1" s="8" t="s">
        <v>9</v>
      </c>
    </row>
    <row r="2" ht="12">
      <c r="E2" s="4"/>
    </row>
    <row r="3" spans="1:5" ht="12">
      <c r="A3" s="6" t="s">
        <v>13</v>
      </c>
      <c r="E3" s="4"/>
    </row>
    <row r="4" spans="1:5" ht="12">
      <c r="A4" t="s">
        <v>14</v>
      </c>
      <c r="B4" s="8">
        <v>61</v>
      </c>
      <c r="C4" s="8">
        <v>27</v>
      </c>
      <c r="D4" s="5">
        <v>1647</v>
      </c>
      <c r="E4" t="s">
        <v>16</v>
      </c>
    </row>
    <row r="5" spans="1:5" ht="12">
      <c r="A5" t="s">
        <v>17</v>
      </c>
      <c r="B5" s="8">
        <v>49</v>
      </c>
      <c r="C5" s="8">
        <v>27</v>
      </c>
      <c r="D5" s="5">
        <v>1323</v>
      </c>
      <c r="E5" t="s">
        <v>19</v>
      </c>
    </row>
    <row r="6" spans="1:4" ht="12">
      <c r="A6" t="s">
        <v>20</v>
      </c>
      <c r="B6" s="8">
        <v>44</v>
      </c>
      <c r="C6" s="8">
        <v>26</v>
      </c>
      <c r="D6" s="5">
        <v>1144</v>
      </c>
    </row>
    <row r="7" spans="1:5" ht="13.5" customHeight="1">
      <c r="A7" t="s">
        <v>22</v>
      </c>
      <c r="B7" s="8">
        <v>39</v>
      </c>
      <c r="C7" s="8">
        <v>24</v>
      </c>
      <c r="D7" s="5">
        <v>936</v>
      </c>
      <c r="E7" t="s">
        <v>16</v>
      </c>
    </row>
    <row r="8" spans="1:5" ht="12">
      <c r="A8" t="s">
        <v>89</v>
      </c>
      <c r="B8" s="8">
        <v>38</v>
      </c>
      <c r="C8" s="8">
        <v>21</v>
      </c>
      <c r="D8" s="5">
        <v>798</v>
      </c>
      <c r="E8" t="s">
        <v>90</v>
      </c>
    </row>
    <row r="9" spans="1:5" ht="12">
      <c r="A9" t="s">
        <v>29</v>
      </c>
      <c r="B9" s="8">
        <v>30</v>
      </c>
      <c r="C9" s="8">
        <v>18</v>
      </c>
      <c r="D9" s="5">
        <v>540</v>
      </c>
      <c r="E9" t="s">
        <v>85</v>
      </c>
    </row>
    <row r="10" spans="1:5" ht="12">
      <c r="A10" t="s">
        <v>24</v>
      </c>
      <c r="B10" s="8">
        <v>30</v>
      </c>
      <c r="C10" s="8">
        <v>16</v>
      </c>
      <c r="D10" s="5">
        <v>480</v>
      </c>
      <c r="E10" t="s">
        <v>26</v>
      </c>
    </row>
    <row r="11" spans="1:4" ht="12">
      <c r="A11" t="s">
        <v>27</v>
      </c>
      <c r="B11" s="8">
        <v>27</v>
      </c>
      <c r="C11" s="8">
        <v>17</v>
      </c>
      <c r="D11" s="5">
        <v>459</v>
      </c>
    </row>
    <row r="12" spans="1:5" ht="12">
      <c r="A12" t="s">
        <v>37</v>
      </c>
      <c r="B12" s="8">
        <v>30</v>
      </c>
      <c r="C12" s="8">
        <v>14</v>
      </c>
      <c r="D12" s="5">
        <v>420</v>
      </c>
      <c r="E12" t="s">
        <v>26</v>
      </c>
    </row>
    <row r="13" spans="1:5" ht="12">
      <c r="A13" t="s">
        <v>31</v>
      </c>
      <c r="B13" s="8">
        <v>23</v>
      </c>
      <c r="C13" s="8">
        <v>17</v>
      </c>
      <c r="D13" s="5">
        <v>391</v>
      </c>
      <c r="E13" t="s">
        <v>19</v>
      </c>
    </row>
    <row r="14" spans="1:5" ht="12">
      <c r="A14" t="s">
        <v>91</v>
      </c>
      <c r="B14" s="8">
        <v>26</v>
      </c>
      <c r="C14" s="8">
        <v>8</v>
      </c>
      <c r="D14" s="5">
        <v>208</v>
      </c>
      <c r="E14" t="s">
        <v>16</v>
      </c>
    </row>
    <row r="15" spans="1:5" ht="12">
      <c r="A15" t="s">
        <v>40</v>
      </c>
      <c r="B15" s="8">
        <v>11</v>
      </c>
      <c r="C15" s="8">
        <v>4</v>
      </c>
      <c r="D15" s="5">
        <v>44</v>
      </c>
      <c r="E15" t="s">
        <v>90</v>
      </c>
    </row>
    <row r="16" spans="1:4" ht="12">
      <c r="A16" t="s">
        <v>104</v>
      </c>
      <c r="D16" s="5" t="s">
        <v>42</v>
      </c>
    </row>
    <row r="18" ht="12">
      <c r="A18" s="6" t="s">
        <v>44</v>
      </c>
    </row>
    <row r="19" spans="1:5" ht="12">
      <c r="A19" t="s">
        <v>50</v>
      </c>
      <c r="B19" s="8">
        <v>54</v>
      </c>
      <c r="C19" s="8">
        <v>26</v>
      </c>
      <c r="D19" s="5">
        <v>1404</v>
      </c>
      <c r="E19" t="s">
        <v>39</v>
      </c>
    </row>
    <row r="20" spans="1:5" ht="12">
      <c r="A20" t="s">
        <v>58</v>
      </c>
      <c r="B20" s="8">
        <v>54</v>
      </c>
      <c r="C20" s="8">
        <v>25</v>
      </c>
      <c r="D20" s="5">
        <v>1350</v>
      </c>
      <c r="E20" t="s">
        <v>39</v>
      </c>
    </row>
    <row r="21" spans="1:5" ht="12">
      <c r="A21" t="s">
        <v>45</v>
      </c>
      <c r="B21" s="8">
        <v>42</v>
      </c>
      <c r="C21" s="8">
        <v>23</v>
      </c>
      <c r="D21" s="5">
        <v>966</v>
      </c>
      <c r="E21" t="s">
        <v>61</v>
      </c>
    </row>
    <row r="22" spans="1:5" ht="12">
      <c r="A22" t="s">
        <v>67</v>
      </c>
      <c r="B22" s="8">
        <v>39</v>
      </c>
      <c r="C22" s="8">
        <v>20</v>
      </c>
      <c r="D22" s="5">
        <v>780</v>
      </c>
      <c r="E22" t="s">
        <v>101</v>
      </c>
    </row>
    <row r="23" spans="1:4" ht="12">
      <c r="A23" t="s">
        <v>54</v>
      </c>
      <c r="B23" s="8">
        <v>29</v>
      </c>
      <c r="C23" s="8">
        <v>19</v>
      </c>
      <c r="D23" s="5">
        <v>551</v>
      </c>
    </row>
    <row r="24" spans="1:4" ht="12">
      <c r="A24" t="s">
        <v>62</v>
      </c>
      <c r="B24" s="8">
        <v>30</v>
      </c>
      <c r="C24" s="8">
        <v>15</v>
      </c>
      <c r="D24" s="5">
        <v>510</v>
      </c>
    </row>
    <row r="25" spans="1:5" ht="12">
      <c r="A25" t="s">
        <v>47</v>
      </c>
      <c r="B25" s="8">
        <v>46</v>
      </c>
      <c r="C25" s="8">
        <v>11</v>
      </c>
      <c r="D25" s="5">
        <v>506</v>
      </c>
      <c r="E25" t="s">
        <v>100</v>
      </c>
    </row>
    <row r="26" spans="1:4" ht="12">
      <c r="A26" t="s">
        <v>63</v>
      </c>
      <c r="B26" s="8">
        <v>27</v>
      </c>
      <c r="C26" s="8">
        <v>17</v>
      </c>
      <c r="D26" s="5">
        <v>459</v>
      </c>
    </row>
    <row r="27" spans="1:5" ht="12">
      <c r="A27" t="s">
        <v>59</v>
      </c>
      <c r="B27" s="8">
        <v>26</v>
      </c>
      <c r="C27" s="8">
        <v>15</v>
      </c>
      <c r="D27" s="5">
        <v>390</v>
      </c>
      <c r="E27" t="s">
        <v>61</v>
      </c>
    </row>
    <row r="28" spans="1:4" ht="12">
      <c r="A28" t="s">
        <v>52</v>
      </c>
      <c r="B28" s="8">
        <v>30</v>
      </c>
      <c r="C28" s="8">
        <v>13</v>
      </c>
      <c r="D28" s="5">
        <v>390</v>
      </c>
    </row>
    <row r="29" spans="1:5" ht="12">
      <c r="A29" t="s">
        <v>65</v>
      </c>
      <c r="B29" s="8">
        <v>24</v>
      </c>
      <c r="C29" s="8">
        <v>13</v>
      </c>
      <c r="D29" s="5">
        <v>312</v>
      </c>
      <c r="E29" t="s">
        <v>119</v>
      </c>
    </row>
    <row r="30" spans="1:4" ht="12">
      <c r="A30" t="s">
        <v>102</v>
      </c>
      <c r="D30" s="5" t="s">
        <v>42</v>
      </c>
    </row>
    <row r="31" spans="1:4" ht="12">
      <c r="A31" t="s">
        <v>103</v>
      </c>
      <c r="D31" s="5" t="s">
        <v>42</v>
      </c>
    </row>
    <row r="33" ht="12">
      <c r="A33" s="6" t="s">
        <v>68</v>
      </c>
    </row>
    <row r="34" spans="1:5" ht="12">
      <c r="A34" t="s">
        <v>69</v>
      </c>
      <c r="B34" s="8">
        <v>61</v>
      </c>
      <c r="C34" s="8">
        <v>31</v>
      </c>
      <c r="D34" s="5">
        <v>1891</v>
      </c>
      <c r="E34" t="s">
        <v>57</v>
      </c>
    </row>
    <row r="35" spans="1:5" ht="12">
      <c r="A35" t="s">
        <v>72</v>
      </c>
      <c r="B35" s="8">
        <v>41</v>
      </c>
      <c r="C35" s="8">
        <v>24</v>
      </c>
      <c r="D35" s="5">
        <v>984</v>
      </c>
      <c r="E35" t="s">
        <v>57</v>
      </c>
    </row>
    <row r="36" spans="1:5" ht="12">
      <c r="A36" t="s">
        <v>71</v>
      </c>
      <c r="B36" s="8">
        <v>43</v>
      </c>
      <c r="C36" s="8">
        <v>22</v>
      </c>
      <c r="D36" s="5">
        <v>946</v>
      </c>
      <c r="E36" t="s">
        <v>57</v>
      </c>
    </row>
    <row r="37" spans="1:5" ht="12">
      <c r="A37" t="s">
        <v>70</v>
      </c>
      <c r="B37" s="8">
        <v>36</v>
      </c>
      <c r="C37" s="8">
        <v>22</v>
      </c>
      <c r="D37" s="5">
        <v>792</v>
      </c>
      <c r="E37" t="s">
        <v>57</v>
      </c>
    </row>
    <row r="38" spans="1:5" ht="12">
      <c r="A38" t="s">
        <v>74</v>
      </c>
      <c r="B38" s="8">
        <v>19</v>
      </c>
      <c r="C38" s="8">
        <v>13</v>
      </c>
      <c r="D38" s="5">
        <v>247</v>
      </c>
      <c r="E38" t="s">
        <v>57</v>
      </c>
    </row>
    <row r="39" spans="1:5" ht="12">
      <c r="A39" t="s">
        <v>76</v>
      </c>
      <c r="B39" s="8">
        <v>20</v>
      </c>
      <c r="C39" s="8">
        <v>10</v>
      </c>
      <c r="D39" s="5">
        <v>200</v>
      </c>
      <c r="E39" t="s">
        <v>57</v>
      </c>
    </row>
    <row r="40" spans="1:6" ht="12">
      <c r="A40" t="s">
        <v>93</v>
      </c>
      <c r="B40" s="8">
        <v>15</v>
      </c>
      <c r="C40" s="8">
        <v>10</v>
      </c>
      <c r="D40" s="5">
        <v>150</v>
      </c>
      <c r="E40" t="s">
        <v>57</v>
      </c>
      <c r="F40" t="s">
        <v>81</v>
      </c>
    </row>
    <row r="41" spans="1:5" ht="12">
      <c r="A41" t="s">
        <v>82</v>
      </c>
      <c r="B41" s="8">
        <v>11</v>
      </c>
      <c r="C41" s="8">
        <v>10</v>
      </c>
      <c r="D41" s="5">
        <v>110</v>
      </c>
      <c r="E41" t="s">
        <v>57</v>
      </c>
    </row>
    <row r="42" ht="12">
      <c r="B42" s="8">
        <f>SUM(B4:B41)</f>
        <v>1055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7" sqref="B27"/>
    </sheetView>
  </sheetViews>
  <sheetFormatPr defaultColWidth="8.8515625" defaultRowHeight="12.75"/>
  <sheetData>
    <row r="1" spans="1:5" ht="12">
      <c r="A1" t="s">
        <v>8</v>
      </c>
      <c r="B1" s="8" t="s">
        <v>77</v>
      </c>
      <c r="C1" s="8" t="s">
        <v>78</v>
      </c>
      <c r="D1" s="5" t="s">
        <v>79</v>
      </c>
      <c r="E1" s="8" t="s">
        <v>9</v>
      </c>
    </row>
    <row r="2" spans="2:5" ht="12">
      <c r="B2" s="8"/>
      <c r="C2" s="8"/>
      <c r="D2" s="5"/>
      <c r="E2" s="8"/>
    </row>
    <row r="3" spans="1:5" ht="12">
      <c r="A3" s="6" t="s">
        <v>13</v>
      </c>
      <c r="B3" s="8"/>
      <c r="C3" s="8"/>
      <c r="D3" s="5"/>
      <c r="E3" s="8"/>
    </row>
    <row r="4" spans="1:5" ht="12">
      <c r="A4" t="s">
        <v>22</v>
      </c>
      <c r="B4">
        <v>45</v>
      </c>
      <c r="C4">
        <v>25</v>
      </c>
      <c r="D4" s="12">
        <v>1125</v>
      </c>
      <c r="E4" t="s">
        <v>16</v>
      </c>
    </row>
    <row r="5" spans="1:5" ht="12">
      <c r="A5" t="s">
        <v>27</v>
      </c>
      <c r="B5">
        <v>38</v>
      </c>
      <c r="C5">
        <v>18</v>
      </c>
      <c r="D5">
        <v>682</v>
      </c>
      <c r="E5" t="s">
        <v>107</v>
      </c>
    </row>
    <row r="6" spans="1:5" ht="12">
      <c r="A6" t="s">
        <v>91</v>
      </c>
      <c r="B6">
        <v>27</v>
      </c>
      <c r="C6">
        <v>20</v>
      </c>
      <c r="D6">
        <v>540</v>
      </c>
      <c r="E6" t="s">
        <v>16</v>
      </c>
    </row>
    <row r="7" spans="1:5" ht="12">
      <c r="A7" t="s">
        <v>17</v>
      </c>
      <c r="B7">
        <v>28</v>
      </c>
      <c r="C7">
        <v>14</v>
      </c>
      <c r="D7">
        <v>392</v>
      </c>
      <c r="E7" t="s">
        <v>19</v>
      </c>
    </row>
    <row r="8" spans="1:5" ht="12">
      <c r="A8" t="s">
        <v>31</v>
      </c>
      <c r="B8">
        <v>22</v>
      </c>
      <c r="C8">
        <v>12</v>
      </c>
      <c r="D8">
        <v>264</v>
      </c>
      <c r="E8" t="s">
        <v>19</v>
      </c>
    </row>
    <row r="9" spans="1:5" ht="12">
      <c r="A9" t="s">
        <v>104</v>
      </c>
      <c r="B9">
        <v>20</v>
      </c>
      <c r="C9">
        <v>10</v>
      </c>
      <c r="D9">
        <v>200</v>
      </c>
      <c r="E9" t="s">
        <v>19</v>
      </c>
    </row>
    <row r="11" ht="12">
      <c r="A11" s="6" t="s">
        <v>44</v>
      </c>
    </row>
    <row r="12" spans="1:5" ht="12">
      <c r="A12" t="s">
        <v>58</v>
      </c>
      <c r="B12">
        <v>45</v>
      </c>
      <c r="C12">
        <v>26</v>
      </c>
      <c r="D12" s="12">
        <v>1170</v>
      </c>
      <c r="E12" t="s">
        <v>39</v>
      </c>
    </row>
    <row r="13" spans="1:4" ht="12">
      <c r="A13" t="s">
        <v>45</v>
      </c>
      <c r="B13">
        <v>42</v>
      </c>
      <c r="C13">
        <v>20</v>
      </c>
      <c r="D13">
        <v>840</v>
      </c>
    </row>
    <row r="14" spans="1:4" ht="12">
      <c r="A14" t="s">
        <v>63</v>
      </c>
      <c r="B14">
        <v>31</v>
      </c>
      <c r="C14">
        <v>21</v>
      </c>
      <c r="D14">
        <v>651</v>
      </c>
    </row>
    <row r="15" spans="1:4" ht="12">
      <c r="A15" t="s">
        <v>52</v>
      </c>
      <c r="B15">
        <v>34</v>
      </c>
      <c r="C15">
        <v>19</v>
      </c>
      <c r="D15">
        <v>646</v>
      </c>
    </row>
    <row r="16" spans="1:4" ht="12">
      <c r="A16" t="s">
        <v>54</v>
      </c>
      <c r="B16">
        <v>28</v>
      </c>
      <c r="C16">
        <v>16</v>
      </c>
      <c r="D16">
        <v>448</v>
      </c>
    </row>
    <row r="17" spans="1:5" ht="12">
      <c r="A17" t="s">
        <v>65</v>
      </c>
      <c r="B17">
        <v>28</v>
      </c>
      <c r="C17">
        <v>10</v>
      </c>
      <c r="D17">
        <v>280</v>
      </c>
      <c r="E17" t="s">
        <v>119</v>
      </c>
    </row>
    <row r="19" ht="12">
      <c r="A19" s="6" t="s">
        <v>68</v>
      </c>
    </row>
    <row r="20" spans="1:5" ht="12">
      <c r="A20" t="s">
        <v>69</v>
      </c>
      <c r="B20">
        <v>58</v>
      </c>
      <c r="C20">
        <v>31</v>
      </c>
      <c r="D20" s="12">
        <v>1798</v>
      </c>
      <c r="E20" t="s">
        <v>57</v>
      </c>
    </row>
    <row r="21" spans="1:5" ht="12">
      <c r="A21" t="s">
        <v>70</v>
      </c>
      <c r="B21">
        <v>40</v>
      </c>
      <c r="C21">
        <v>24</v>
      </c>
      <c r="D21">
        <v>960</v>
      </c>
      <c r="E21" t="s">
        <v>57</v>
      </c>
    </row>
    <row r="22" spans="1:5" ht="12">
      <c r="A22" t="s">
        <v>93</v>
      </c>
      <c r="B22">
        <v>37</v>
      </c>
      <c r="C22">
        <v>18</v>
      </c>
      <c r="D22">
        <v>666</v>
      </c>
      <c r="E22" t="s">
        <v>57</v>
      </c>
    </row>
    <row r="23" spans="1:5" ht="12">
      <c r="A23" t="s">
        <v>74</v>
      </c>
      <c r="B23">
        <v>18</v>
      </c>
      <c r="C23">
        <v>11</v>
      </c>
      <c r="D23">
        <v>288</v>
      </c>
      <c r="E23" t="s">
        <v>57</v>
      </c>
    </row>
    <row r="24" spans="1:5" ht="12">
      <c r="A24" t="s">
        <v>82</v>
      </c>
      <c r="B24">
        <v>16</v>
      </c>
      <c r="C24">
        <v>11</v>
      </c>
      <c r="D24">
        <v>176</v>
      </c>
      <c r="E24" t="s">
        <v>57</v>
      </c>
    </row>
    <row r="25" spans="1:5" ht="12">
      <c r="A25" t="s">
        <v>76</v>
      </c>
      <c r="B25">
        <v>17</v>
      </c>
      <c r="C25">
        <v>9</v>
      </c>
      <c r="D25">
        <v>153</v>
      </c>
      <c r="E25" t="s">
        <v>57</v>
      </c>
    </row>
    <row r="26" ht="12">
      <c r="B26">
        <f>SUM(B4:B25)</f>
        <v>574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34" sqref="C34"/>
    </sheetView>
  </sheetViews>
  <sheetFormatPr defaultColWidth="8.8515625" defaultRowHeight="12.75"/>
  <cols>
    <col min="1" max="1" width="8.8515625" style="0" customWidth="1"/>
    <col min="2" max="2" width="7.8515625" style="0" customWidth="1"/>
  </cols>
  <sheetData>
    <row r="1" spans="1:6" ht="12">
      <c r="A1" t="s">
        <v>8</v>
      </c>
      <c r="B1" t="s">
        <v>112</v>
      </c>
      <c r="C1" s="8" t="s">
        <v>77</v>
      </c>
      <c r="D1" s="8" t="s">
        <v>78</v>
      </c>
      <c r="E1" s="5" t="s">
        <v>79</v>
      </c>
      <c r="F1" s="8" t="s">
        <v>9</v>
      </c>
    </row>
    <row r="2" spans="3:6" ht="12">
      <c r="C2" s="8"/>
      <c r="D2" s="8"/>
      <c r="E2" s="5"/>
      <c r="F2" s="8"/>
    </row>
    <row r="3" spans="1:6" ht="12">
      <c r="A3" s="6" t="s">
        <v>13</v>
      </c>
      <c r="B3" s="6"/>
      <c r="C3" s="8"/>
      <c r="D3" s="8"/>
      <c r="E3" s="5"/>
      <c r="F3" s="8"/>
    </row>
    <row r="4" spans="1:6" ht="12">
      <c r="A4" t="s">
        <v>22</v>
      </c>
      <c r="B4" s="8" t="s">
        <v>23</v>
      </c>
      <c r="C4" s="8">
        <v>54</v>
      </c>
      <c r="D4" s="8">
        <v>34</v>
      </c>
      <c r="E4" s="5">
        <v>1836</v>
      </c>
      <c r="F4" t="s">
        <v>16</v>
      </c>
    </row>
    <row r="5" spans="1:6" ht="12">
      <c r="A5" t="s">
        <v>14</v>
      </c>
      <c r="B5" s="8" t="s">
        <v>15</v>
      </c>
      <c r="C5" s="8">
        <v>54</v>
      </c>
      <c r="D5" s="8">
        <v>32</v>
      </c>
      <c r="E5" s="5">
        <v>1728</v>
      </c>
      <c r="F5" t="s">
        <v>16</v>
      </c>
    </row>
    <row r="6" spans="1:5" ht="12">
      <c r="A6" t="s">
        <v>20</v>
      </c>
      <c r="B6" s="8" t="s">
        <v>21</v>
      </c>
      <c r="C6" s="8">
        <v>47</v>
      </c>
      <c r="D6" s="8">
        <v>31</v>
      </c>
      <c r="E6" s="5">
        <v>1457</v>
      </c>
    </row>
    <row r="7" spans="1:6" ht="12">
      <c r="A7" t="s">
        <v>89</v>
      </c>
      <c r="B7" s="8" t="s">
        <v>41</v>
      </c>
      <c r="C7" s="8">
        <v>41</v>
      </c>
      <c r="D7" s="8">
        <v>21</v>
      </c>
      <c r="E7" s="5">
        <v>882</v>
      </c>
      <c r="F7" t="s">
        <v>90</v>
      </c>
    </row>
    <row r="8" spans="1:6" ht="12">
      <c r="A8" t="s">
        <v>27</v>
      </c>
      <c r="B8" s="8" t="s">
        <v>28</v>
      </c>
      <c r="C8" s="8">
        <v>34</v>
      </c>
      <c r="D8" s="8">
        <v>25</v>
      </c>
      <c r="E8" s="5">
        <v>850</v>
      </c>
      <c r="F8" t="s">
        <v>107</v>
      </c>
    </row>
    <row r="9" spans="1:6" ht="12">
      <c r="A9" t="s">
        <v>31</v>
      </c>
      <c r="B9" s="8" t="s">
        <v>32</v>
      </c>
      <c r="C9" s="8">
        <v>31</v>
      </c>
      <c r="D9" s="8">
        <v>25</v>
      </c>
      <c r="E9" s="5">
        <v>775</v>
      </c>
      <c r="F9" t="s">
        <v>19</v>
      </c>
    </row>
    <row r="10" spans="1:6" ht="12">
      <c r="A10" t="s">
        <v>24</v>
      </c>
      <c r="B10" s="8" t="s">
        <v>25</v>
      </c>
      <c r="C10" s="8">
        <v>34</v>
      </c>
      <c r="D10" s="8">
        <v>20</v>
      </c>
      <c r="E10" s="5">
        <v>680</v>
      </c>
      <c r="F10" t="s">
        <v>26</v>
      </c>
    </row>
    <row r="11" spans="1:6" ht="12">
      <c r="A11" t="s">
        <v>37</v>
      </c>
      <c r="B11" s="8" t="s">
        <v>25</v>
      </c>
      <c r="C11" s="8">
        <v>30</v>
      </c>
      <c r="D11" s="8">
        <v>20</v>
      </c>
      <c r="E11" s="5">
        <v>600</v>
      </c>
      <c r="F11" t="s">
        <v>26</v>
      </c>
    </row>
    <row r="12" spans="1:5" ht="12">
      <c r="A12" t="s">
        <v>33</v>
      </c>
      <c r="B12" s="8" t="s">
        <v>34</v>
      </c>
      <c r="C12" s="8">
        <v>32</v>
      </c>
      <c r="D12" s="8">
        <v>18</v>
      </c>
      <c r="E12" s="5">
        <v>576</v>
      </c>
    </row>
    <row r="13" spans="1:6" ht="12">
      <c r="A13" t="s">
        <v>91</v>
      </c>
      <c r="B13" s="8" t="s">
        <v>92</v>
      </c>
      <c r="C13" s="8">
        <v>26</v>
      </c>
      <c r="D13" s="8">
        <v>17</v>
      </c>
      <c r="E13" s="5">
        <v>442</v>
      </c>
      <c r="F13" t="s">
        <v>16</v>
      </c>
    </row>
    <row r="14" spans="1:6" ht="12">
      <c r="A14" t="s">
        <v>40</v>
      </c>
      <c r="B14" s="8" t="s">
        <v>41</v>
      </c>
      <c r="C14" s="8">
        <v>14</v>
      </c>
      <c r="D14" s="8">
        <v>12</v>
      </c>
      <c r="E14" s="5">
        <v>168</v>
      </c>
      <c r="F14" t="s">
        <v>90</v>
      </c>
    </row>
    <row r="15" spans="1:6" ht="12">
      <c r="A15" t="s">
        <v>111</v>
      </c>
      <c r="B15" s="8" t="s">
        <v>41</v>
      </c>
      <c r="C15" s="8">
        <v>9</v>
      </c>
      <c r="D15" s="8">
        <v>8</v>
      </c>
      <c r="E15" s="5">
        <v>72</v>
      </c>
      <c r="F15" t="s">
        <v>90</v>
      </c>
    </row>
    <row r="16" spans="1:5" ht="12">
      <c r="A16" t="s">
        <v>17</v>
      </c>
      <c r="B16" s="8" t="s">
        <v>18</v>
      </c>
      <c r="C16" s="8" t="s">
        <v>42</v>
      </c>
      <c r="D16" s="8" t="s">
        <v>42</v>
      </c>
      <c r="E16" s="8" t="s">
        <v>42</v>
      </c>
    </row>
    <row r="17" spans="2:5" ht="12">
      <c r="B17" s="8"/>
      <c r="C17" s="8"/>
      <c r="D17" s="8"/>
      <c r="E17" s="8"/>
    </row>
    <row r="18" spans="1:2" ht="12">
      <c r="A18" s="6" t="s">
        <v>44</v>
      </c>
      <c r="B18" s="6"/>
    </row>
    <row r="19" spans="1:6" ht="12">
      <c r="A19" t="s">
        <v>50</v>
      </c>
      <c r="B19" s="8" t="s">
        <v>51</v>
      </c>
      <c r="C19" s="8">
        <v>56</v>
      </c>
      <c r="D19" s="8">
        <v>30</v>
      </c>
      <c r="E19" s="5">
        <v>1680</v>
      </c>
      <c r="F19" t="s">
        <v>39</v>
      </c>
    </row>
    <row r="20" spans="1:5" ht="12">
      <c r="A20" t="s">
        <v>45</v>
      </c>
      <c r="B20" s="8" t="s">
        <v>46</v>
      </c>
      <c r="C20" s="8">
        <v>48</v>
      </c>
      <c r="D20" s="8">
        <v>30</v>
      </c>
      <c r="E20" s="5">
        <v>1440</v>
      </c>
    </row>
    <row r="21" spans="1:5" ht="12">
      <c r="A21" t="s">
        <v>52</v>
      </c>
      <c r="B21" s="8" t="s">
        <v>53</v>
      </c>
      <c r="C21" s="8">
        <v>39</v>
      </c>
      <c r="D21" s="8">
        <v>25</v>
      </c>
      <c r="E21" s="5">
        <v>975</v>
      </c>
    </row>
    <row r="22" spans="1:5" ht="12">
      <c r="A22" t="s">
        <v>54</v>
      </c>
      <c r="B22" s="8" t="s">
        <v>55</v>
      </c>
      <c r="C22" s="8">
        <v>30</v>
      </c>
      <c r="D22" s="8">
        <v>23</v>
      </c>
      <c r="E22" s="5">
        <v>690</v>
      </c>
    </row>
    <row r="23" spans="1:5" ht="12">
      <c r="A23" t="s">
        <v>62</v>
      </c>
      <c r="B23" s="8" t="s">
        <v>48</v>
      </c>
      <c r="C23" s="8">
        <v>28</v>
      </c>
      <c r="D23" s="8">
        <v>20</v>
      </c>
      <c r="E23" s="5">
        <v>560</v>
      </c>
    </row>
    <row r="24" spans="1:6" ht="12">
      <c r="A24" t="s">
        <v>59</v>
      </c>
      <c r="B24" s="8" t="s">
        <v>60</v>
      </c>
      <c r="C24" s="8">
        <v>25</v>
      </c>
      <c r="D24" s="8">
        <v>19</v>
      </c>
      <c r="E24" s="5">
        <v>475</v>
      </c>
      <c r="F24" t="s">
        <v>61</v>
      </c>
    </row>
    <row r="26" spans="1:2" ht="12">
      <c r="A26" s="6" t="s">
        <v>68</v>
      </c>
      <c r="B26" s="6"/>
    </row>
    <row r="27" spans="1:6" ht="12">
      <c r="A27" t="s">
        <v>110</v>
      </c>
      <c r="B27" s="8" t="s">
        <v>60</v>
      </c>
      <c r="C27" s="8">
        <v>44</v>
      </c>
      <c r="D27" s="8">
        <v>24</v>
      </c>
      <c r="E27" s="5">
        <v>1056</v>
      </c>
      <c r="F27" t="s">
        <v>57</v>
      </c>
    </row>
    <row r="28" spans="1:6" ht="12">
      <c r="A28" t="s">
        <v>71</v>
      </c>
      <c r="B28" s="8" t="s">
        <v>98</v>
      </c>
      <c r="C28" s="8">
        <v>35</v>
      </c>
      <c r="D28" s="8">
        <v>23</v>
      </c>
      <c r="E28" s="5">
        <v>805</v>
      </c>
      <c r="F28" t="s">
        <v>57</v>
      </c>
    </row>
    <row r="29" spans="1:6" ht="12">
      <c r="A29" t="s">
        <v>70</v>
      </c>
      <c r="B29" s="8" t="s">
        <v>60</v>
      </c>
      <c r="C29" s="8">
        <v>32</v>
      </c>
      <c r="D29" s="8">
        <v>19</v>
      </c>
      <c r="E29" s="5">
        <v>608</v>
      </c>
      <c r="F29" t="s">
        <v>57</v>
      </c>
    </row>
    <row r="30" spans="1:6" ht="12">
      <c r="A30" t="s">
        <v>72</v>
      </c>
      <c r="B30" s="8" t="s">
        <v>60</v>
      </c>
      <c r="C30" s="8">
        <v>16</v>
      </c>
      <c r="D30" s="8">
        <v>10</v>
      </c>
      <c r="E30" s="5">
        <v>160</v>
      </c>
      <c r="F30" t="s">
        <v>57</v>
      </c>
    </row>
    <row r="31" spans="1:7" ht="12">
      <c r="A31" t="s">
        <v>82</v>
      </c>
      <c r="B31" s="8" t="s">
        <v>60</v>
      </c>
      <c r="C31" s="8">
        <v>11</v>
      </c>
      <c r="D31" s="8">
        <v>9</v>
      </c>
      <c r="E31" s="5">
        <v>99</v>
      </c>
      <c r="F31" t="s">
        <v>57</v>
      </c>
      <c r="G31" t="s">
        <v>81</v>
      </c>
    </row>
    <row r="32" spans="1:6" ht="12">
      <c r="A32" t="s">
        <v>75</v>
      </c>
      <c r="B32" s="8" t="s">
        <v>60</v>
      </c>
      <c r="C32" s="8">
        <v>10</v>
      </c>
      <c r="D32" s="8">
        <v>7</v>
      </c>
      <c r="E32" s="5">
        <v>70</v>
      </c>
      <c r="F32" t="s">
        <v>57</v>
      </c>
    </row>
    <row r="33" ht="12">
      <c r="C33">
        <f>SUM(C4:C32)</f>
        <v>780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3">
      <selection activeCell="C37" sqref="C37"/>
    </sheetView>
  </sheetViews>
  <sheetFormatPr defaultColWidth="8.8515625" defaultRowHeight="12.75"/>
  <sheetData>
    <row r="1" spans="1:6" ht="12">
      <c r="A1" t="s">
        <v>8</v>
      </c>
      <c r="B1" t="s">
        <v>112</v>
      </c>
      <c r="C1" s="8" t="s">
        <v>77</v>
      </c>
      <c r="D1" s="8" t="s">
        <v>78</v>
      </c>
      <c r="E1" s="5" t="s">
        <v>79</v>
      </c>
      <c r="F1" s="8" t="s">
        <v>9</v>
      </c>
    </row>
    <row r="2" spans="3:6" ht="12">
      <c r="C2" s="8"/>
      <c r="D2" s="8"/>
      <c r="E2" s="5"/>
      <c r="F2" s="8"/>
    </row>
    <row r="3" spans="1:6" ht="12">
      <c r="A3" s="6" t="s">
        <v>13</v>
      </c>
      <c r="B3" s="6"/>
      <c r="C3" s="8"/>
      <c r="D3" s="8"/>
      <c r="E3" s="5"/>
      <c r="F3" s="8"/>
    </row>
    <row r="4" spans="1:6" ht="12">
      <c r="A4" t="s">
        <v>14</v>
      </c>
      <c r="B4" s="8" t="s">
        <v>15</v>
      </c>
      <c r="C4" s="8">
        <v>60</v>
      </c>
      <c r="D4" s="8">
        <v>28</v>
      </c>
      <c r="E4" s="5">
        <v>1680</v>
      </c>
      <c r="F4" t="s">
        <v>16</v>
      </c>
    </row>
    <row r="5" spans="1:6" ht="12">
      <c r="A5" t="s">
        <v>22</v>
      </c>
      <c r="B5" s="8" t="s">
        <v>23</v>
      </c>
      <c r="C5" s="8">
        <v>54</v>
      </c>
      <c r="D5" s="8">
        <v>29</v>
      </c>
      <c r="E5" s="5">
        <v>1566</v>
      </c>
      <c r="F5" t="s">
        <v>16</v>
      </c>
    </row>
    <row r="6" spans="1:5" ht="12">
      <c r="A6" t="s">
        <v>20</v>
      </c>
      <c r="B6" s="8" t="s">
        <v>21</v>
      </c>
      <c r="C6" s="8">
        <v>49</v>
      </c>
      <c r="D6" s="8">
        <v>29</v>
      </c>
      <c r="E6" s="5">
        <v>1421</v>
      </c>
    </row>
    <row r="7" spans="1:6" ht="12">
      <c r="A7" t="s">
        <v>89</v>
      </c>
      <c r="B7" s="8" t="s">
        <v>41</v>
      </c>
      <c r="C7" s="8">
        <v>47</v>
      </c>
      <c r="D7" s="8">
        <v>27</v>
      </c>
      <c r="E7" s="5">
        <v>1269</v>
      </c>
      <c r="F7" t="s">
        <v>90</v>
      </c>
    </row>
    <row r="8" spans="1:6" ht="12">
      <c r="A8" t="s">
        <v>24</v>
      </c>
      <c r="B8" s="8" t="s">
        <v>25</v>
      </c>
      <c r="C8" s="8">
        <v>35</v>
      </c>
      <c r="D8" s="8">
        <v>20</v>
      </c>
      <c r="E8" s="5">
        <v>700</v>
      </c>
      <c r="F8" t="s">
        <v>35</v>
      </c>
    </row>
    <row r="9" spans="1:6" ht="12">
      <c r="A9" t="s">
        <v>91</v>
      </c>
      <c r="B9" s="8" t="s">
        <v>92</v>
      </c>
      <c r="C9" s="8">
        <v>30</v>
      </c>
      <c r="D9" s="8">
        <v>23</v>
      </c>
      <c r="E9" s="5">
        <v>690</v>
      </c>
      <c r="F9" t="s">
        <v>107</v>
      </c>
    </row>
    <row r="10" spans="1:6" ht="12">
      <c r="A10" t="s">
        <v>27</v>
      </c>
      <c r="B10" s="8" t="s">
        <v>28</v>
      </c>
      <c r="C10" s="8">
        <v>31</v>
      </c>
      <c r="D10" s="8">
        <v>20</v>
      </c>
      <c r="E10" s="5">
        <v>620</v>
      </c>
      <c r="F10" t="s">
        <v>19</v>
      </c>
    </row>
    <row r="11" spans="1:6" ht="12">
      <c r="A11" t="s">
        <v>31</v>
      </c>
      <c r="B11" s="8" t="s">
        <v>32</v>
      </c>
      <c r="C11" s="8">
        <v>34</v>
      </c>
      <c r="D11" s="8">
        <v>18</v>
      </c>
      <c r="E11" s="5">
        <v>612</v>
      </c>
      <c r="F11" t="s">
        <v>26</v>
      </c>
    </row>
    <row r="12" spans="1:5" ht="12">
      <c r="A12" t="s">
        <v>33</v>
      </c>
      <c r="B12" s="8" t="s">
        <v>34</v>
      </c>
      <c r="C12" s="8">
        <v>30</v>
      </c>
      <c r="D12" s="8">
        <v>19</v>
      </c>
      <c r="E12" s="5">
        <v>570</v>
      </c>
    </row>
    <row r="13" spans="1:6" ht="12">
      <c r="A13" t="s">
        <v>40</v>
      </c>
      <c r="B13" s="8" t="s">
        <v>41</v>
      </c>
      <c r="C13" s="8">
        <v>20</v>
      </c>
      <c r="D13" s="8">
        <v>11</v>
      </c>
      <c r="E13" s="5">
        <v>220</v>
      </c>
      <c r="F13" t="s">
        <v>16</v>
      </c>
    </row>
    <row r="14" spans="1:6" ht="12">
      <c r="A14" t="s">
        <v>116</v>
      </c>
      <c r="B14" s="8" t="s">
        <v>117</v>
      </c>
      <c r="C14" s="8">
        <v>19</v>
      </c>
      <c r="D14" s="8">
        <v>10</v>
      </c>
      <c r="E14" s="5">
        <v>190</v>
      </c>
      <c r="F14" t="s">
        <v>90</v>
      </c>
    </row>
    <row r="15" spans="1:6" ht="12">
      <c r="A15" t="s">
        <v>111</v>
      </c>
      <c r="B15" s="8" t="s">
        <v>41</v>
      </c>
      <c r="C15" s="8">
        <v>4</v>
      </c>
      <c r="D15" s="8">
        <v>3</v>
      </c>
      <c r="E15" s="5">
        <v>12</v>
      </c>
      <c r="F15" t="s">
        <v>90</v>
      </c>
    </row>
    <row r="16" spans="2:5" ht="12">
      <c r="B16" s="8"/>
      <c r="C16" s="8"/>
      <c r="D16" s="8"/>
      <c r="E16" s="8"/>
    </row>
    <row r="17" spans="1:2" ht="12">
      <c r="A17" s="6" t="s">
        <v>44</v>
      </c>
      <c r="B17" s="6"/>
    </row>
    <row r="18" spans="1:6" ht="12">
      <c r="A18" t="s">
        <v>50</v>
      </c>
      <c r="B18" s="8" t="s">
        <v>51</v>
      </c>
      <c r="C18" s="8">
        <v>60</v>
      </c>
      <c r="D18" s="8">
        <v>32</v>
      </c>
      <c r="E18" s="5">
        <v>1920</v>
      </c>
      <c r="F18" t="s">
        <v>39</v>
      </c>
    </row>
    <row r="19" spans="1:5" ht="12">
      <c r="A19" t="s">
        <v>103</v>
      </c>
      <c r="B19" s="8" t="s">
        <v>51</v>
      </c>
      <c r="C19" s="8">
        <v>43</v>
      </c>
      <c r="D19" s="8">
        <v>31</v>
      </c>
      <c r="E19" s="5">
        <v>1333</v>
      </c>
    </row>
    <row r="20" spans="1:6" ht="12">
      <c r="A20" t="s">
        <v>58</v>
      </c>
      <c r="B20" s="8" t="s">
        <v>51</v>
      </c>
      <c r="C20" s="8">
        <v>50</v>
      </c>
      <c r="D20" s="8">
        <v>25</v>
      </c>
      <c r="E20" s="5">
        <v>1250</v>
      </c>
      <c r="F20" t="s">
        <v>39</v>
      </c>
    </row>
    <row r="21" spans="1:5" ht="12">
      <c r="A21" t="s">
        <v>52</v>
      </c>
      <c r="B21" s="8" t="s">
        <v>53</v>
      </c>
      <c r="C21" s="8">
        <v>40</v>
      </c>
      <c r="D21" s="8">
        <v>26</v>
      </c>
      <c r="E21" s="5">
        <v>1040</v>
      </c>
    </row>
    <row r="22" spans="1:5" ht="12">
      <c r="A22" t="s">
        <v>102</v>
      </c>
      <c r="B22" s="8" t="s">
        <v>48</v>
      </c>
      <c r="C22" s="8">
        <v>50</v>
      </c>
      <c r="D22" s="8">
        <v>16</v>
      </c>
      <c r="E22" s="5">
        <v>800</v>
      </c>
    </row>
    <row r="23" spans="1:6" ht="12">
      <c r="A23" t="s">
        <v>45</v>
      </c>
      <c r="B23" s="8" t="s">
        <v>46</v>
      </c>
      <c r="C23" s="8">
        <v>36</v>
      </c>
      <c r="D23" s="8">
        <v>22</v>
      </c>
      <c r="E23" s="5">
        <v>792</v>
      </c>
      <c r="F23" t="s">
        <v>115</v>
      </c>
    </row>
    <row r="24" spans="1:5" ht="12">
      <c r="A24" t="s">
        <v>47</v>
      </c>
      <c r="B24" s="8" t="s">
        <v>48</v>
      </c>
      <c r="C24" s="8">
        <v>33</v>
      </c>
      <c r="D24" s="8">
        <v>12</v>
      </c>
      <c r="E24" s="5">
        <v>396</v>
      </c>
    </row>
    <row r="25" spans="1:5" ht="12">
      <c r="A25" t="s">
        <v>54</v>
      </c>
      <c r="B25" s="8" t="s">
        <v>55</v>
      </c>
      <c r="C25" s="8">
        <v>27</v>
      </c>
      <c r="D25" s="8">
        <v>13</v>
      </c>
      <c r="E25" s="5">
        <v>351</v>
      </c>
    </row>
    <row r="26" spans="1:6" ht="12">
      <c r="A26" t="s">
        <v>62</v>
      </c>
      <c r="B26" s="8" t="s">
        <v>48</v>
      </c>
      <c r="C26" s="8">
        <v>18</v>
      </c>
      <c r="D26" s="8">
        <v>12</v>
      </c>
      <c r="E26" s="5">
        <v>216</v>
      </c>
      <c r="F26" t="s">
        <v>113</v>
      </c>
    </row>
    <row r="27" spans="1:5" ht="12">
      <c r="A27" t="s">
        <v>114</v>
      </c>
      <c r="B27" s="8" t="s">
        <v>55</v>
      </c>
      <c r="C27" s="8">
        <v>1</v>
      </c>
      <c r="D27" s="8">
        <v>1</v>
      </c>
      <c r="E27" s="5">
        <v>1</v>
      </c>
    </row>
    <row r="28" spans="2:5" ht="12">
      <c r="B28" s="8"/>
      <c r="C28" s="8"/>
      <c r="D28" s="8"/>
      <c r="E28" s="5"/>
    </row>
    <row r="29" spans="1:2" ht="12">
      <c r="A29" s="6" t="s">
        <v>68</v>
      </c>
      <c r="B29" s="6"/>
    </row>
    <row r="30" spans="1:6" ht="12">
      <c r="A30" t="s">
        <v>110</v>
      </c>
      <c r="B30" s="8" t="s">
        <v>60</v>
      </c>
      <c r="C30" s="8">
        <v>53</v>
      </c>
      <c r="D30" s="8">
        <v>30</v>
      </c>
      <c r="E30" s="5">
        <v>1590</v>
      </c>
      <c r="F30" t="s">
        <v>57</v>
      </c>
    </row>
    <row r="31" spans="1:6" ht="12">
      <c r="A31" t="s">
        <v>69</v>
      </c>
      <c r="B31" s="8" t="s">
        <v>60</v>
      </c>
      <c r="C31" s="8">
        <v>55</v>
      </c>
      <c r="D31" s="8">
        <v>28</v>
      </c>
      <c r="E31" s="5">
        <v>1540</v>
      </c>
      <c r="F31" t="s">
        <v>57</v>
      </c>
    </row>
    <row r="32" spans="1:6" ht="12">
      <c r="A32" t="s">
        <v>71</v>
      </c>
      <c r="B32" s="8" t="s">
        <v>98</v>
      </c>
      <c r="C32" s="8">
        <v>44</v>
      </c>
      <c r="D32" s="8">
        <v>20</v>
      </c>
      <c r="E32" s="5">
        <v>880</v>
      </c>
      <c r="F32" t="s">
        <v>57</v>
      </c>
    </row>
    <row r="33" spans="1:6" ht="12">
      <c r="A33" t="s">
        <v>72</v>
      </c>
      <c r="B33" s="8" t="s">
        <v>60</v>
      </c>
      <c r="C33" s="8">
        <v>37</v>
      </c>
      <c r="D33" s="8">
        <v>23</v>
      </c>
      <c r="E33" s="5">
        <v>851</v>
      </c>
      <c r="F33" t="s">
        <v>57</v>
      </c>
    </row>
    <row r="34" spans="1:6" ht="12">
      <c r="A34" t="s">
        <v>76</v>
      </c>
      <c r="B34" s="8" t="s">
        <v>60</v>
      </c>
      <c r="C34" s="8">
        <v>17</v>
      </c>
      <c r="D34" s="8">
        <v>8</v>
      </c>
      <c r="E34" s="5">
        <v>136</v>
      </c>
      <c r="F34" t="s">
        <v>57</v>
      </c>
    </row>
    <row r="35" spans="1:6" ht="12">
      <c r="A35" t="s">
        <v>118</v>
      </c>
      <c r="B35" s="8" t="s">
        <v>60</v>
      </c>
      <c r="C35" s="8">
        <v>8</v>
      </c>
      <c r="D35" s="8">
        <v>5</v>
      </c>
      <c r="E35" s="8">
        <v>40</v>
      </c>
      <c r="F35" t="s">
        <v>57</v>
      </c>
    </row>
    <row r="36" ht="12">
      <c r="C36">
        <f>SUM(C4:C35)</f>
        <v>985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41" sqref="C41"/>
    </sheetView>
  </sheetViews>
  <sheetFormatPr defaultColWidth="8.8515625" defaultRowHeight="12.75"/>
  <sheetData>
    <row r="1" spans="1:6" ht="12">
      <c r="A1" t="s">
        <v>8</v>
      </c>
      <c r="B1" t="s">
        <v>112</v>
      </c>
      <c r="C1" t="s">
        <v>77</v>
      </c>
      <c r="D1" t="s">
        <v>78</v>
      </c>
      <c r="E1" t="s">
        <v>79</v>
      </c>
      <c r="F1" t="s">
        <v>9</v>
      </c>
    </row>
    <row r="3" ht="12">
      <c r="A3" s="6" t="s">
        <v>13</v>
      </c>
    </row>
    <row r="4" spans="1:6" ht="12">
      <c r="A4" t="s">
        <v>14</v>
      </c>
      <c r="B4" t="s">
        <v>15</v>
      </c>
      <c r="C4">
        <v>55</v>
      </c>
      <c r="D4">
        <v>30</v>
      </c>
      <c r="E4" s="12">
        <v>1650</v>
      </c>
      <c r="F4" t="s">
        <v>16</v>
      </c>
    </row>
    <row r="5" spans="1:6" ht="12">
      <c r="A5" t="s">
        <v>89</v>
      </c>
      <c r="B5" t="s">
        <v>41</v>
      </c>
      <c r="C5">
        <v>52</v>
      </c>
      <c r="D5">
        <v>28</v>
      </c>
      <c r="E5" s="12">
        <v>1456</v>
      </c>
      <c r="F5" t="s">
        <v>90</v>
      </c>
    </row>
    <row r="6" spans="1:6" ht="12">
      <c r="A6" t="s">
        <v>17</v>
      </c>
      <c r="B6" t="s">
        <v>18</v>
      </c>
      <c r="C6">
        <v>48</v>
      </c>
      <c r="D6">
        <v>26</v>
      </c>
      <c r="E6" s="12">
        <v>1248</v>
      </c>
      <c r="F6" t="s">
        <v>19</v>
      </c>
    </row>
    <row r="7" spans="1:6" ht="12">
      <c r="A7" t="s">
        <v>22</v>
      </c>
      <c r="B7" t="s">
        <v>23</v>
      </c>
      <c r="C7">
        <v>49</v>
      </c>
      <c r="D7">
        <v>24</v>
      </c>
      <c r="E7" s="12">
        <v>1176</v>
      </c>
      <c r="F7" t="s">
        <v>16</v>
      </c>
    </row>
    <row r="8" spans="1:6" ht="12">
      <c r="A8" t="s">
        <v>31</v>
      </c>
      <c r="B8" t="s">
        <v>32</v>
      </c>
      <c r="C8">
        <v>38</v>
      </c>
      <c r="D8">
        <v>24</v>
      </c>
      <c r="E8">
        <v>912</v>
      </c>
      <c r="F8" t="s">
        <v>19</v>
      </c>
    </row>
    <row r="9" spans="1:6" ht="12">
      <c r="A9" t="s">
        <v>24</v>
      </c>
      <c r="B9" t="s">
        <v>25</v>
      </c>
      <c r="C9">
        <v>37</v>
      </c>
      <c r="D9">
        <v>24</v>
      </c>
      <c r="E9">
        <v>888</v>
      </c>
      <c r="F9" t="s">
        <v>26</v>
      </c>
    </row>
    <row r="10" spans="1:6" ht="12">
      <c r="A10" t="s">
        <v>37</v>
      </c>
      <c r="B10" t="s">
        <v>25</v>
      </c>
      <c r="C10">
        <v>37</v>
      </c>
      <c r="D10">
        <v>22</v>
      </c>
      <c r="E10">
        <v>814</v>
      </c>
      <c r="F10" t="s">
        <v>26</v>
      </c>
    </row>
    <row r="11" spans="1:6" ht="12">
      <c r="A11" t="s">
        <v>123</v>
      </c>
      <c r="B11" t="s">
        <v>41</v>
      </c>
      <c r="C11">
        <v>47</v>
      </c>
      <c r="D11">
        <v>15</v>
      </c>
      <c r="E11">
        <v>705</v>
      </c>
      <c r="F11" t="s">
        <v>90</v>
      </c>
    </row>
    <row r="12" spans="1:6" ht="12">
      <c r="A12" t="s">
        <v>27</v>
      </c>
      <c r="B12" t="s">
        <v>28</v>
      </c>
      <c r="C12">
        <v>31</v>
      </c>
      <c r="D12">
        <v>20</v>
      </c>
      <c r="E12">
        <v>620</v>
      </c>
      <c r="F12" t="s">
        <v>107</v>
      </c>
    </row>
    <row r="13" spans="1:6" ht="12">
      <c r="A13" t="s">
        <v>91</v>
      </c>
      <c r="B13" t="s">
        <v>92</v>
      </c>
      <c r="C13">
        <v>29</v>
      </c>
      <c r="D13">
        <v>19</v>
      </c>
      <c r="E13">
        <v>551</v>
      </c>
      <c r="F13" t="s">
        <v>16</v>
      </c>
    </row>
    <row r="14" spans="1:6" ht="12">
      <c r="A14" t="s">
        <v>33</v>
      </c>
      <c r="B14" t="s">
        <v>34</v>
      </c>
      <c r="C14">
        <v>32</v>
      </c>
      <c r="D14">
        <v>11</v>
      </c>
      <c r="E14">
        <v>352</v>
      </c>
      <c r="F14" t="s">
        <v>129</v>
      </c>
    </row>
    <row r="15" spans="1:6" ht="12">
      <c r="A15" t="s">
        <v>40</v>
      </c>
      <c r="B15" t="s">
        <v>41</v>
      </c>
      <c r="C15">
        <v>15</v>
      </c>
      <c r="D15">
        <v>9</v>
      </c>
      <c r="E15">
        <v>135</v>
      </c>
      <c r="F15" t="s">
        <v>90</v>
      </c>
    </row>
    <row r="16" ht="12">
      <c r="E16" s="12"/>
    </row>
    <row r="19" ht="12">
      <c r="A19" s="6" t="s">
        <v>44</v>
      </c>
    </row>
    <row r="20" spans="1:6" ht="12">
      <c r="A20" t="s">
        <v>50</v>
      </c>
      <c r="B20" t="s">
        <v>51</v>
      </c>
      <c r="C20">
        <v>56</v>
      </c>
      <c r="D20">
        <v>33</v>
      </c>
      <c r="E20" s="12">
        <v>1848</v>
      </c>
      <c r="F20" t="s">
        <v>39</v>
      </c>
    </row>
    <row r="21" spans="1:6" ht="12">
      <c r="A21" t="s">
        <v>103</v>
      </c>
      <c r="B21" t="s">
        <v>51</v>
      </c>
      <c r="C21">
        <v>40</v>
      </c>
      <c r="D21">
        <v>25</v>
      </c>
      <c r="E21" s="12">
        <v>1000</v>
      </c>
      <c r="F21" t="s">
        <v>39</v>
      </c>
    </row>
    <row r="22" spans="1:5" ht="12">
      <c r="A22" t="s">
        <v>52</v>
      </c>
      <c r="B22" t="s">
        <v>53</v>
      </c>
      <c r="C22">
        <v>36</v>
      </c>
      <c r="D22">
        <v>25</v>
      </c>
      <c r="E22">
        <v>900</v>
      </c>
    </row>
    <row r="23" spans="1:6" ht="12">
      <c r="A23" t="s">
        <v>58</v>
      </c>
      <c r="B23" t="s">
        <v>51</v>
      </c>
      <c r="C23">
        <v>31</v>
      </c>
      <c r="D23">
        <v>20</v>
      </c>
      <c r="E23">
        <v>620</v>
      </c>
      <c r="F23" t="s">
        <v>39</v>
      </c>
    </row>
    <row r="24" spans="1:5" ht="12">
      <c r="A24" t="s">
        <v>62</v>
      </c>
      <c r="B24" t="s">
        <v>48</v>
      </c>
      <c r="C24">
        <v>29</v>
      </c>
      <c r="D24">
        <v>21</v>
      </c>
      <c r="E24">
        <v>609</v>
      </c>
    </row>
    <row r="25" spans="1:6" ht="12">
      <c r="A25" t="s">
        <v>124</v>
      </c>
      <c r="B25" t="s">
        <v>125</v>
      </c>
      <c r="C25">
        <v>30</v>
      </c>
      <c r="D25">
        <v>20</v>
      </c>
      <c r="E25">
        <v>600</v>
      </c>
      <c r="F25" t="s">
        <v>130</v>
      </c>
    </row>
    <row r="26" spans="1:5" ht="12">
      <c r="A26" t="s">
        <v>54</v>
      </c>
      <c r="B26" t="s">
        <v>55</v>
      </c>
      <c r="C26">
        <v>34</v>
      </c>
      <c r="D26">
        <v>17</v>
      </c>
      <c r="E26">
        <v>544</v>
      </c>
    </row>
    <row r="27" spans="1:5" ht="12">
      <c r="A27" t="s">
        <v>63</v>
      </c>
      <c r="B27" t="s">
        <v>64</v>
      </c>
      <c r="C27">
        <v>19</v>
      </c>
      <c r="D27">
        <v>16</v>
      </c>
      <c r="E27">
        <v>304</v>
      </c>
    </row>
    <row r="28" spans="1:6" ht="12">
      <c r="A28" t="s">
        <v>59</v>
      </c>
      <c r="B28" t="s">
        <v>60</v>
      </c>
      <c r="C28">
        <v>23</v>
      </c>
      <c r="D28">
        <v>12</v>
      </c>
      <c r="E28">
        <v>276</v>
      </c>
      <c r="F28" t="s">
        <v>61</v>
      </c>
    </row>
    <row r="29" spans="1:6" ht="12">
      <c r="A29" t="s">
        <v>65</v>
      </c>
      <c r="B29" t="s">
        <v>66</v>
      </c>
      <c r="C29">
        <v>17</v>
      </c>
      <c r="D29">
        <v>8</v>
      </c>
      <c r="E29">
        <v>136</v>
      </c>
      <c r="F29" t="s">
        <v>130</v>
      </c>
    </row>
    <row r="30" spans="1:5" ht="12">
      <c r="A30" t="s">
        <v>127</v>
      </c>
      <c r="B30" t="s">
        <v>60</v>
      </c>
      <c r="C30">
        <v>9</v>
      </c>
      <c r="D30">
        <v>5</v>
      </c>
      <c r="E30">
        <v>45</v>
      </c>
    </row>
    <row r="31" ht="12">
      <c r="E31" s="12"/>
    </row>
    <row r="32" ht="12">
      <c r="A32" s="6" t="s">
        <v>68</v>
      </c>
    </row>
    <row r="33" spans="1:6" ht="12">
      <c r="A33" t="s">
        <v>69</v>
      </c>
      <c r="B33" t="s">
        <v>60</v>
      </c>
      <c r="C33">
        <v>60</v>
      </c>
      <c r="D33">
        <v>28</v>
      </c>
      <c r="E33" s="12">
        <v>1680</v>
      </c>
      <c r="F33" t="s">
        <v>57</v>
      </c>
    </row>
    <row r="34" spans="1:6" ht="12">
      <c r="A34" t="s">
        <v>110</v>
      </c>
      <c r="B34" t="s">
        <v>60</v>
      </c>
      <c r="C34">
        <v>52</v>
      </c>
      <c r="D34">
        <v>27</v>
      </c>
      <c r="E34" s="12">
        <v>1404</v>
      </c>
      <c r="F34" t="s">
        <v>57</v>
      </c>
    </row>
    <row r="35" spans="1:6" ht="12">
      <c r="A35" t="s">
        <v>70</v>
      </c>
      <c r="B35" t="s">
        <v>60</v>
      </c>
      <c r="C35">
        <v>44</v>
      </c>
      <c r="D35">
        <v>25</v>
      </c>
      <c r="E35" s="12">
        <v>1100</v>
      </c>
      <c r="F35" t="s">
        <v>57</v>
      </c>
    </row>
    <row r="36" spans="1:6" ht="12">
      <c r="A36" t="s">
        <v>71</v>
      </c>
      <c r="B36" t="s">
        <v>98</v>
      </c>
      <c r="C36">
        <v>40</v>
      </c>
      <c r="D36">
        <v>20</v>
      </c>
      <c r="E36">
        <v>800</v>
      </c>
      <c r="F36" t="s">
        <v>57</v>
      </c>
    </row>
    <row r="37" spans="1:6" ht="12">
      <c r="A37" t="s">
        <v>72</v>
      </c>
      <c r="B37" t="s">
        <v>60</v>
      </c>
      <c r="C37">
        <v>38</v>
      </c>
      <c r="D37">
        <v>19</v>
      </c>
      <c r="E37">
        <v>722</v>
      </c>
      <c r="F37" t="s">
        <v>57</v>
      </c>
    </row>
    <row r="38" spans="1:7" ht="12">
      <c r="A38" t="s">
        <v>82</v>
      </c>
      <c r="B38" t="s">
        <v>60</v>
      </c>
      <c r="C38">
        <v>17</v>
      </c>
      <c r="D38">
        <v>10</v>
      </c>
      <c r="E38">
        <v>170</v>
      </c>
      <c r="F38" t="s">
        <v>57</v>
      </c>
      <c r="G38" t="s">
        <v>81</v>
      </c>
    </row>
    <row r="40" spans="3:5" ht="12">
      <c r="C40">
        <f>SUM(C4:C38)</f>
        <v>1045</v>
      </c>
      <c r="E40" s="1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Haddon</dc:creator>
  <cp:keywords/>
  <dc:description/>
  <cp:lastModifiedBy>John Miller</cp:lastModifiedBy>
  <dcterms:created xsi:type="dcterms:W3CDTF">2006-05-02T23:24:20Z</dcterms:created>
  <dcterms:modified xsi:type="dcterms:W3CDTF">2009-10-26T00:54:40Z</dcterms:modified>
  <cp:category/>
  <cp:version/>
  <cp:contentType/>
  <cp:contentStatus/>
</cp:coreProperties>
</file>